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juanc\Desktop\OBSERVATORIO ECONOMICO 2024\2025\DASHBOARD\SINIESTRALIDAD_2021-2025\"/>
    </mc:Choice>
  </mc:AlternateContent>
  <xr:revisionPtr revIDLastSave="0" documentId="13_ncr:1_{802B471E-CECC-49E4-BA61-38A24BC8B60B}" xr6:coauthVersionLast="47" xr6:coauthVersionMax="47" xr10:uidLastSave="{00000000-0000-0000-0000-000000000000}"/>
  <bookViews>
    <workbookView xWindow="-108" yWindow="-108" windowWidth="23256" windowHeight="12456" activeTab="1" xr2:uid="{9B4A5959-4444-448C-85FC-6FE804D4FB12}"/>
  </bookViews>
  <sheets>
    <sheet name="INDICADOR" sheetId="6" r:id="rId1"/>
    <sheet name="INFO_DASH" sheetId="5" r:id="rId2"/>
    <sheet name="INMOVILIZACIONES" sheetId="7" r:id="rId3"/>
    <sheet name="Hoja1" sheetId="3" state="hidden" r:id="rId4"/>
  </sheets>
  <externalReferences>
    <externalReference r:id="rId5"/>
  </externalReferences>
  <definedNames>
    <definedName name="_xlnm._FilterDatabase" localSheetId="0" hidden="1">INDICADOR!$F$1:$F$1</definedName>
    <definedName name="_xlnm._FilterDatabase" localSheetId="1" hidden="1">INFO_DASH!$A$1:$T$803</definedName>
    <definedName name="_xlnm._FilterDatabase" localSheetId="2" hidden="1">INMOVILIZACIONES!$A$1:$D$1</definedName>
    <definedName name="ÁRBOL">[1]CONTROL!$B$23</definedName>
    <definedName name="ATROPELLO">[1]CONTROL!$B$6</definedName>
    <definedName name="AUTOMÓVIL">[1]CONTROL!$F$6</definedName>
    <definedName name="BARANDA">[1]CONTROL!$B$24</definedName>
    <definedName name="BICICLETA">[1]CONTROL!$F$16</definedName>
    <definedName name="BUS">[1]CONTROL!$F$7</definedName>
    <definedName name="BUSETA">[1]CONTROL!$F$8</definedName>
    <definedName name="CAIDA">[1]CONTROL!$B$8</definedName>
    <definedName name="CAMIÓN">[1]CONTROL!$F$9</definedName>
    <definedName name="CAMIONETA">[1]CONTROL!$F$10</definedName>
    <definedName name="CAMPERO">[1]CONTROL!$F$11</definedName>
    <definedName name="CENTRO">[1]CONTROL!$N$3</definedName>
    <definedName name="CHOQUE">[1]CONTROL!$B$9</definedName>
    <definedName name="DIPLOMÁTICO">[1]CONTROL!$F$29</definedName>
    <definedName name="FechaF">[1]CONTROL!$C$3</definedName>
    <definedName name="FechaI">[1]CONTROL!$C$2</definedName>
    <definedName name="HERIDO">[1]CONTROL!$J$13</definedName>
    <definedName name="HIDRANTE">[1]CONTROL!$B$27</definedName>
    <definedName name="HOMBRE">[1]CONTROL!$N$19</definedName>
    <definedName name="ILESO">[1]CONTROL!$J$12</definedName>
    <definedName name="INCENDIO">[1]CONTROL!$B$10</definedName>
    <definedName name="INMUEBLE">[1]CONTROL!$B$26</definedName>
    <definedName name="MICROBUS">[1]CONTROL!$F$12</definedName>
    <definedName name="MOTOCARRO">[1]CONTROL!$F$17</definedName>
    <definedName name="MOTOCICLETA">[1]CONTROL!$F$15</definedName>
    <definedName name="MOTOCICLO">[1]CONTROL!$F$20</definedName>
    <definedName name="MOTOTRICICLO">[1]CONTROL!$F$18</definedName>
    <definedName name="MUERTO">[1]CONTROL!$J$14</definedName>
    <definedName name="MUJER">[1]CONTROL!$N$20</definedName>
    <definedName name="MURO">[1]CONTROL!$B$21</definedName>
    <definedName name="NEGATIVA">[1]CONTROL!$J$23</definedName>
    <definedName name="NN">[1]CONTROL!$J$15</definedName>
    <definedName name="NO">[1]CONTROL!$J$20</definedName>
    <definedName name="NORTE">[1]CONTROL!$N$4</definedName>
    <definedName name="OBJETO">[1]CONTROL!$B$17</definedName>
    <definedName name="OCCIDENTAL">[1]CONTROL!$N$6</definedName>
    <definedName name="OFICIAL">[1]CONTROL!$F$26</definedName>
    <definedName name="ORIENTAL">[1]CONTROL!$N$5</definedName>
    <definedName name="OTROS">[1]CONTROL!$B$11</definedName>
    <definedName name="PARTICULAR">[1]CONTROL!$F$28</definedName>
    <definedName name="POLCA">[1]CONTROL!$B$34</definedName>
    <definedName name="PONAL">[1]CONTROL!$A$35</definedName>
    <definedName name="POSITIVA">[1]CONTROL!$J$24</definedName>
    <definedName name="POSTE">[1]CONTROL!$B$22</definedName>
    <definedName name="PUBLICO">[1]CONTROL!$F$27</definedName>
    <definedName name="REMOLQUE">[1]CONTROL!$F$21</definedName>
    <definedName name="SEMÁFORO">[1]CONTROL!$B$25</definedName>
    <definedName name="SEMIREMOLQUE">[1]CONTROL!$F$22</definedName>
    <definedName name="SEMOVIENTE">[1]CONTROL!$B$16</definedName>
    <definedName name="SI">[1]CONTROL!$J$19</definedName>
    <definedName name="SUROCCIDENTAL">[1]CONTROL!$N$8</definedName>
    <definedName name="SURORIENTAL">[1]CONTROL!$N$7</definedName>
    <definedName name="TARIMA">[1]CONTROL!$B$29</definedName>
    <definedName name="TRACCIÓNANIMAL">[1]CONTROL!$F$19</definedName>
    <definedName name="TRACTOCAMIÓN">[1]CONTROL!$F$13</definedName>
    <definedName name="VALLA">[1]CONTROL!$B$28</definedName>
    <definedName name="VEHÍCULO">[1]CONTROL!$B$15</definedName>
    <definedName name="VEHÍCULOESTACIONADO">[1]CONTROL!$B$30</definedName>
    <definedName name="VOLCAMIENTO">[1]CONTROL!$B$7</definedName>
    <definedName name="VOLQUETA">[1]CONTROL!$F$14</definedName>
  </definedNames>
  <calcPr calcId="18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3" l="1"/>
  <c r="P25" i="3"/>
  <c r="F67" i="3"/>
  <c r="E39" i="3"/>
  <c r="K44" i="3"/>
  <c r="F62" i="3"/>
  <c r="K33" i="3"/>
  <c r="K43" i="3"/>
  <c r="E36" i="3"/>
  <c r="E38" i="3"/>
  <c r="E32" i="3"/>
  <c r="E40" i="3"/>
  <c r="F19" i="3"/>
  <c r="G50" i="3"/>
  <c r="E34" i="3"/>
  <c r="K35" i="3"/>
  <c r="G52" i="3"/>
  <c r="G47" i="3"/>
  <c r="K38" i="3"/>
  <c r="Z25" i="3"/>
  <c r="U25" i="3"/>
  <c r="G51" i="3"/>
  <c r="K40" i="3"/>
  <c r="K41" i="3"/>
  <c r="K25" i="3"/>
  <c r="K36" i="3"/>
  <c r="K32" i="3"/>
  <c r="K37" i="3"/>
  <c r="E33" i="3"/>
  <c r="G48" i="3"/>
  <c r="K42" i="3"/>
  <c r="E35" i="3"/>
  <c r="K39" i="3"/>
  <c r="K34" i="3"/>
  <c r="G49" i="3"/>
  <c r="E37" i="3"/>
  <c r="G53" i="3" l="1"/>
  <c r="E41" i="3"/>
  <c r="K45" i="3"/>
  <c r="F6" i="3"/>
  <c r="L16" i="3"/>
  <c r="V5" i="3"/>
  <c r="F17" i="3"/>
  <c r="Q6" i="3"/>
  <c r="L5" i="3"/>
  <c r="L18" i="3"/>
  <c r="Q7" i="3"/>
  <c r="F7" i="3"/>
  <c r="L7" i="3"/>
  <c r="F18" i="3"/>
  <c r="F5" i="3"/>
  <c r="Q5" i="3"/>
  <c r="L15" i="3"/>
  <c r="L6" i="3"/>
  <c r="L17" i="3"/>
  <c r="F16" i="3"/>
  <c r="V6" i="3"/>
  <c r="F15" i="3"/>
  <c r="G5" i="3" l="1"/>
  <c r="G6" i="3"/>
  <c r="G7" i="3"/>
</calcChain>
</file>

<file path=xl/sharedStrings.xml><?xml version="1.0" encoding="utf-8"?>
<sst xmlns="http://schemas.openxmlformats.org/spreadsheetml/2006/main" count="20328" uniqueCount="1624">
  <si>
    <t>FECHA DE ACCIDENTE</t>
  </si>
  <si>
    <t>BARRIO</t>
  </si>
  <si>
    <t>GENERO</t>
  </si>
  <si>
    <t>GRAVEDAD</t>
  </si>
  <si>
    <t>CLASE DE ACCIDENTE</t>
  </si>
  <si>
    <t>CHOQUE CON</t>
  </si>
  <si>
    <t>CLASE DE VEHÍCULO 1</t>
  </si>
  <si>
    <t>SERVICIO 1</t>
  </si>
  <si>
    <t>GRAVEDAD CONDUCTOR 1</t>
  </si>
  <si>
    <t>AUTORIZO EMBRIAGUEZ 1</t>
  </si>
  <si>
    <t>RESULTADO EMBRIAGUEZ 1</t>
  </si>
  <si>
    <t>EDAD CONDUCTOR 1</t>
  </si>
  <si>
    <t>CLASE DE VEHÍCULO 2</t>
  </si>
  <si>
    <t>SERVICIO 2</t>
  </si>
  <si>
    <t>GRAVEDAD CONDUCTOR 2</t>
  </si>
  <si>
    <t>AUTORIZO EMBRIAGUEZ 2</t>
  </si>
  <si>
    <t>RESULTADO EMBRIAGIEZ</t>
  </si>
  <si>
    <t>EDAD CONDUCTOR 2</t>
  </si>
  <si>
    <t>PEATON</t>
  </si>
  <si>
    <t>ACOMPAÑANTE</t>
  </si>
  <si>
    <t>PASAJERO</t>
  </si>
  <si>
    <t>CONDUCTOR</t>
  </si>
  <si>
    <t>QUEBRAJACHO</t>
  </si>
  <si>
    <t>MASCULINO</t>
  </si>
  <si>
    <t>SOLO DAÑOS</t>
  </si>
  <si>
    <t>CHOQUE</t>
  </si>
  <si>
    <t>VEHÍCULO</t>
  </si>
  <si>
    <t>CAMIONETA</t>
  </si>
  <si>
    <t>PARTICULAR</t>
  </si>
  <si>
    <t>ILESO</t>
  </si>
  <si>
    <t>NO</t>
  </si>
  <si>
    <t>VARIANTE</t>
  </si>
  <si>
    <t>CAMPERO</t>
  </si>
  <si>
    <t>VEREDA LA PUERTA</t>
  </si>
  <si>
    <t>AUTOMÓVIL</t>
  </si>
  <si>
    <t>EMILIO SIERRA</t>
  </si>
  <si>
    <t>CENTRO</t>
  </si>
  <si>
    <t>CON HERIDOS</t>
  </si>
  <si>
    <t>MOTOCICLETA</t>
  </si>
  <si>
    <t>SI</t>
  </si>
  <si>
    <t>NEGATIVA</t>
  </si>
  <si>
    <t>CAMIÓN</t>
  </si>
  <si>
    <t>COOVIPROF</t>
  </si>
  <si>
    <t>FUSACATAN</t>
  </si>
  <si>
    <t>SUR ORIENTAL</t>
  </si>
  <si>
    <t>VOLQUETA</t>
  </si>
  <si>
    <t>VEHÍCULO ESTACIONADO</t>
  </si>
  <si>
    <t>OTROS</t>
  </si>
  <si>
    <t>BALMORAL</t>
  </si>
  <si>
    <t>BOQUERON</t>
  </si>
  <si>
    <t>ATROPELLO</t>
  </si>
  <si>
    <t>FEMENINO</t>
  </si>
  <si>
    <t>VOLCAMIENTO</t>
  </si>
  <si>
    <t>OFICIAL</t>
  </si>
  <si>
    <t>ALTO DE CANECAS</t>
  </si>
  <si>
    <t>COBURGO</t>
  </si>
  <si>
    <t>CON MUERTOS</t>
  </si>
  <si>
    <t>BUS</t>
  </si>
  <si>
    <t>POSITIVA</t>
  </si>
  <si>
    <t>TRACTOCAMIÓN</t>
  </si>
  <si>
    <t>SANTA ANITA</t>
  </si>
  <si>
    <t>SAN ANTONIO</t>
  </si>
  <si>
    <t>LUXEMBURGO</t>
  </si>
  <si>
    <t>FLORIDA</t>
  </si>
  <si>
    <t>SEMOVIENTE</t>
  </si>
  <si>
    <t>PEAJE LA PUERTA</t>
  </si>
  <si>
    <t>VEREDA BOSACHOQUE</t>
  </si>
  <si>
    <t>SAN JORGE</t>
  </si>
  <si>
    <t>GAITAN</t>
  </si>
  <si>
    <t>TERMINAL</t>
  </si>
  <si>
    <t>POTOSI</t>
  </si>
  <si>
    <t>ANTONIO NARIÑO</t>
  </si>
  <si>
    <t>PEKIN</t>
  </si>
  <si>
    <t>MANDALAY</t>
  </si>
  <si>
    <t>LA PAMPA</t>
  </si>
  <si>
    <t>MURO</t>
  </si>
  <si>
    <t>VEREDA NOVILLERO</t>
  </si>
  <si>
    <t>VEREDA CUCHARAL</t>
  </si>
  <si>
    <t>VEREDA USATAMA</t>
  </si>
  <si>
    <t>BICICLETA</t>
  </si>
  <si>
    <t>VEREDA EL PLACER</t>
  </si>
  <si>
    <t>VIA AGUADITA</t>
  </si>
  <si>
    <t>BARANDA</t>
  </si>
  <si>
    <t>MAIZ AMARILLO</t>
  </si>
  <si>
    <t>SECTOR EL INDIO</t>
  </si>
  <si>
    <t>GLORIETA LUCHO HERRERA</t>
  </si>
  <si>
    <t>CUCHARAL</t>
  </si>
  <si>
    <t>BOSQUES DEL ORIENTE</t>
  </si>
  <si>
    <t>BUSETA</t>
  </si>
  <si>
    <t>LA ESMERALDA</t>
  </si>
  <si>
    <t>LA MACARENA</t>
  </si>
  <si>
    <t>JAIBANA</t>
  </si>
  <si>
    <t>LA AGUADITA</t>
  </si>
  <si>
    <t>LLANO VERDE</t>
  </si>
  <si>
    <t>LA GRAN COLOMBIA</t>
  </si>
  <si>
    <t>SAN MATEO</t>
  </si>
  <si>
    <t>EL CANEY</t>
  </si>
  <si>
    <t>KARTODROMO</t>
  </si>
  <si>
    <t>LA VENTA</t>
  </si>
  <si>
    <t>GLORIETA CUCHARAL</t>
  </si>
  <si>
    <t>LA QUINDIANA</t>
  </si>
  <si>
    <t>CATAMA</t>
  </si>
  <si>
    <t>VEREDA EL RESGUARDO</t>
  </si>
  <si>
    <t>EBEN EZER</t>
  </si>
  <si>
    <t>VEREDA TIERRA NEGRA</t>
  </si>
  <si>
    <t>LA CASCADA</t>
  </si>
  <si>
    <t>LA MARSELLA</t>
  </si>
  <si>
    <t>LA QUERENCIA</t>
  </si>
  <si>
    <t>SECTOR CATAMA</t>
  </si>
  <si>
    <t>LA CABAÑA</t>
  </si>
  <si>
    <t>EL MIRADOR</t>
  </si>
  <si>
    <t>SANTA BARBARA</t>
  </si>
  <si>
    <t>VILLA NATALIA</t>
  </si>
  <si>
    <t>FONTANAR</t>
  </si>
  <si>
    <t>EL COMBOY</t>
  </si>
  <si>
    <t>OBRERO</t>
  </si>
  <si>
    <t>VEREDA LA ISLA</t>
  </si>
  <si>
    <t>VEREDA BERMEJAL</t>
  </si>
  <si>
    <t>BOSACHOQUE</t>
  </si>
  <si>
    <t>VEREDA JORDAN</t>
  </si>
  <si>
    <t>SANTANDER</t>
  </si>
  <si>
    <t>SANTA TERESITA</t>
  </si>
  <si>
    <t>ANTIGUA PANAMERICANA</t>
  </si>
  <si>
    <t>LOS SAUCES</t>
  </si>
  <si>
    <t>FRENTE HOTEL CATAMA</t>
  </si>
  <si>
    <t>SECTOR COLOMA</t>
  </si>
  <si>
    <t>VIA LA AGUADITA</t>
  </si>
  <si>
    <t>VEREDA GUAYABAL</t>
  </si>
  <si>
    <t>LOS CAMBULOS</t>
  </si>
  <si>
    <t>FRENTE POSTOBON</t>
  </si>
  <si>
    <t>SECTOR SANTAMARIA</t>
  </si>
  <si>
    <t>FRENTE A DI</t>
  </si>
  <si>
    <t>MONTERREY</t>
  </si>
  <si>
    <t>SECTOR ASADERO DON ANITA</t>
  </si>
  <si>
    <t>EL RESGUARDO</t>
  </si>
  <si>
    <t>TRACTOCAMION</t>
  </si>
  <si>
    <t>MUEBLES CHITIVA</t>
  </si>
  <si>
    <t>OBJETO FIJO</t>
  </si>
  <si>
    <t>LA PUERTA</t>
  </si>
  <si>
    <t>BOSQUES DE MIRAMONTE</t>
  </si>
  <si>
    <t>FRENTA GRAN SURTIDOR</t>
  </si>
  <si>
    <t>PÚBLICO</t>
  </si>
  <si>
    <t>SECTOR VALSALICE</t>
  </si>
  <si>
    <t>CHINAUTA</t>
  </si>
  <si>
    <t>VERELA LA ISLA</t>
  </si>
  <si>
    <t>LAPUERTA</t>
  </si>
  <si>
    <t>EL CUJA</t>
  </si>
  <si>
    <t>USATHAMA</t>
  </si>
  <si>
    <t>VALSALICE</t>
  </si>
  <si>
    <t xml:space="preserve">SI </t>
  </si>
  <si>
    <t>LOS COMUNEROS</t>
  </si>
  <si>
    <t>SOLO MILLO</t>
  </si>
  <si>
    <t>MICROBÚS</t>
  </si>
  <si>
    <t>FRENTE TERMINAL</t>
  </si>
  <si>
    <t>SAUCES</t>
  </si>
  <si>
    <t>EL TRIUNFO</t>
  </si>
  <si>
    <t>NOVILLERO</t>
  </si>
  <si>
    <t>HURBANIZACION VILLA LUZ</t>
  </si>
  <si>
    <t>FRENTE A LA SALIDA PARA ARBELAEZ</t>
  </si>
  <si>
    <t>SECTOR RICO CUJA</t>
  </si>
  <si>
    <t>PRADOS DE ALTA GRACIA</t>
  </si>
  <si>
    <t>NUEVA ESPERANZA</t>
  </si>
  <si>
    <t>VEREDA LA PALMA BAJA</t>
  </si>
  <si>
    <t>SANTA MARIA DE LOS ANGELES</t>
  </si>
  <si>
    <t>URBANIZACION CIUDAD CAMPO</t>
  </si>
  <si>
    <t>MIRADOR LA COLINA</t>
  </si>
  <si>
    <t>URBANIZACION SAN DIEGO</t>
  </si>
  <si>
    <t>URBANIZACION LOS CAMBULOS</t>
  </si>
  <si>
    <t>TERMINAL DE TRANSPORTE</t>
  </si>
  <si>
    <t>FRENTE A LA RAMONA</t>
  </si>
  <si>
    <t>GLORIETA PALMAS</t>
  </si>
  <si>
    <t>CURVA BOTADERO DE BASURA</t>
  </si>
  <si>
    <t>OTRO</t>
  </si>
  <si>
    <t>VEREDA SAN TONIO</t>
  </si>
  <si>
    <t>CARRETERA PASCA</t>
  </si>
  <si>
    <t>VIA NOVILLERO</t>
  </si>
  <si>
    <t>CONJUNTO CERRADO MIORAMONTI</t>
  </si>
  <si>
    <t>MACARENA</t>
  </si>
  <si>
    <t>FRENTE A LA ANI</t>
  </si>
  <si>
    <t>TEJAR</t>
  </si>
  <si>
    <t>FRENTE CENTRO COMERCIAL CIUDAD JARDIN</t>
  </si>
  <si>
    <t>BERMEJAL</t>
  </si>
  <si>
    <t>SECTOR VICTORIAL</t>
  </si>
  <si>
    <t>ALTO GUAYABAL</t>
  </si>
  <si>
    <t>ENTRADA A TERESITAS</t>
  </si>
  <si>
    <t>VILLA ARANZAZU</t>
  </si>
  <si>
    <t>LA INDEPENDENCIA</t>
  </si>
  <si>
    <t>15 DE MAYO</t>
  </si>
  <si>
    <t>VEREDA ESPINALITO</t>
  </si>
  <si>
    <t>MOTOCARRO</t>
  </si>
  <si>
    <t>HORIZONTE</t>
  </si>
  <si>
    <t>GLORIA AV. LAS PALMAS</t>
  </si>
  <si>
    <t>FRENTE CON DOMINIO LAS QUINTAS</t>
  </si>
  <si>
    <t>FRENTE ANTIGUO TELECOM</t>
  </si>
  <si>
    <t>EL PORVENIR NORTE</t>
  </si>
  <si>
    <t>SECOTR JAIBANA</t>
  </si>
  <si>
    <t>EL HORIZONTE</t>
  </si>
  <si>
    <t>SECTOR ALTO DE LAS CANECAS</t>
  </si>
  <si>
    <t>CONCESION 40 EXPRESS</t>
  </si>
  <si>
    <t>VEREDA JODAN</t>
  </si>
  <si>
    <t>CAIDA OCUPANTE</t>
  </si>
  <si>
    <t>FRENTE TERMINAL DE TRANSPORTE</t>
  </si>
  <si>
    <t>ENTRADA SAN MATEO</t>
  </si>
  <si>
    <t>MANILA</t>
  </si>
  <si>
    <t>SECTOR ALASKA</t>
  </si>
  <si>
    <t>SECTOR SABANETA</t>
  </si>
  <si>
    <t>LUCERO</t>
  </si>
  <si>
    <t>SECTOR DEL INDIO</t>
  </si>
  <si>
    <t>ENTRADA A LA GRAN COLOMBIA</t>
  </si>
  <si>
    <t>SECTOR GLORIETA LUCHO</t>
  </si>
  <si>
    <t>VEREDAD CUCHARAL</t>
  </si>
  <si>
    <t>VEREDA EL JORDAN</t>
  </si>
  <si>
    <t>16-25</t>
  </si>
  <si>
    <t>26-35</t>
  </si>
  <si>
    <t>36-45</t>
  </si>
  <si>
    <t>46-55</t>
  </si>
  <si>
    <t>56-65</t>
  </si>
  <si>
    <t>66 o Más</t>
  </si>
  <si>
    <t>Etiquetas de fila</t>
  </si>
  <si>
    <t>(en blanco)</t>
  </si>
  <si>
    <t>Total general</t>
  </si>
  <si>
    <t>VEHIUCLO 1</t>
  </si>
  <si>
    <t>VEHICULO 2</t>
  </si>
  <si>
    <t>VEHICULO 3</t>
  </si>
  <si>
    <t>VEREDAD LA PUERTA</t>
  </si>
  <si>
    <t>SECTOR LA QUERENCIA</t>
  </si>
  <si>
    <t>SECTOR JAIBANA</t>
  </si>
  <si>
    <t>TABLA GENERAL</t>
  </si>
  <si>
    <t>Suma de PEATON MUERTO</t>
  </si>
  <si>
    <t>Suma de CONDUCTOR MUERTO</t>
  </si>
  <si>
    <t>TOTAL FALLECIDOS</t>
  </si>
  <si>
    <t>Suma de PASAJERO MUERTO</t>
  </si>
  <si>
    <t>LLANO LARGO</t>
  </si>
  <si>
    <t>OBJETO</t>
  </si>
  <si>
    <t>CARTODROMO</t>
  </si>
  <si>
    <t>VEREDA LOS RESGUARDOS BAJO</t>
  </si>
  <si>
    <t>LOS COMPADRES</t>
  </si>
  <si>
    <t>CAÍDA</t>
  </si>
  <si>
    <t>VILLA LENY</t>
  </si>
  <si>
    <t>SECTOR LOS ALPES</t>
  </si>
  <si>
    <t>VILLA PATRICIA</t>
  </si>
  <si>
    <t>ÁRBOL</t>
  </si>
  <si>
    <t>CENTRO COMERCIAL JARDIN</t>
  </si>
  <si>
    <t>HOSPITAL SAN RAFAEL</t>
  </si>
  <si>
    <t>VEREDA EL RESGUARDO BAJO</t>
  </si>
  <si>
    <t>SECTOR LA TABLA</t>
  </si>
  <si>
    <t>SECTOR BAR NOGAL</t>
  </si>
  <si>
    <t>CLUB RAQUETA</t>
  </si>
  <si>
    <t>VERGEL</t>
  </si>
  <si>
    <t>UNAD</t>
  </si>
  <si>
    <t>Suma de ACOMPAÑANTE MUERTO</t>
  </si>
  <si>
    <t>TOTAL</t>
  </si>
  <si>
    <t>RANGO DE EDAD</t>
  </si>
  <si>
    <t>CONQUE</t>
  </si>
  <si>
    <t>VILLA CLARA</t>
  </si>
  <si>
    <t>LA ISLA</t>
  </si>
  <si>
    <t>MONTE VERDE</t>
  </si>
  <si>
    <t>LOS ROBLES</t>
  </si>
  <si>
    <t>ENTRADA EL ENCANTO</t>
  </si>
  <si>
    <t>VILLAS DE LA PAMPA</t>
  </si>
  <si>
    <t>OLAYA</t>
  </si>
  <si>
    <t>SAN FERNANDO</t>
  </si>
  <si>
    <t>VEREDA LOS SAUCES</t>
  </si>
  <si>
    <t>POSTE</t>
  </si>
  <si>
    <t>TERESITAS</t>
  </si>
  <si>
    <t>VEREDA SAUCES</t>
  </si>
  <si>
    <t>LUISCITANIA</t>
  </si>
  <si>
    <t>EL CORTIJO</t>
  </si>
  <si>
    <t>SECTOR HACIENDA COLOMA</t>
  </si>
  <si>
    <t>VIA PASCA</t>
  </si>
  <si>
    <t>CLUB DEL COMERCIO</t>
  </si>
  <si>
    <t>COMBOY</t>
  </si>
  <si>
    <t>SECTOR LOS CAMBULOS</t>
  </si>
  <si>
    <t>SECTOR UNAD</t>
  </si>
  <si>
    <t>PÚBLICA</t>
  </si>
  <si>
    <t>NO APLICA</t>
  </si>
  <si>
    <t>COMUNA CENTRO</t>
  </si>
  <si>
    <t>COMUNA NORTE</t>
  </si>
  <si>
    <t>COMUNA OCCIDENTAL</t>
  </si>
  <si>
    <t>COMUNA ORIENTAL</t>
  </si>
  <si>
    <t>COMUNA SUR OCCIDENTAL</t>
  </si>
  <si>
    <t>COMUNA SUR ORIENTAL</t>
  </si>
  <si>
    <t>CORREG. NORTE</t>
  </si>
  <si>
    <t>CORREG. OCCIDENTAL</t>
  </si>
  <si>
    <t>CORREG. ORIENTAL</t>
  </si>
  <si>
    <t>CORREG. SUR OCCIDENTAL</t>
  </si>
  <si>
    <t>CORREG. SUR ORIENTAL</t>
  </si>
  <si>
    <t>COMUNA/CORREG.</t>
  </si>
  <si>
    <t>SIN INFORMACIÓN</t>
  </si>
  <si>
    <t>#¿NOMBRE?</t>
  </si>
  <si>
    <t>1. 15-25</t>
  </si>
  <si>
    <t>2. 26-35</t>
  </si>
  <si>
    <t>3. 36-45</t>
  </si>
  <si>
    <t>4. 46-55</t>
  </si>
  <si>
    <t>5. 56-65</t>
  </si>
  <si>
    <t>6. 66 O MÁS</t>
  </si>
  <si>
    <t>7. SIN INFORMACIÓN</t>
  </si>
  <si>
    <t>CONT CASOS</t>
  </si>
  <si>
    <t xml:space="preserve">NUMERADOR </t>
  </si>
  <si>
    <t>DENOMINADOR</t>
  </si>
  <si>
    <t>RESULTADO</t>
  </si>
  <si>
    <t>VARIACIÓN</t>
  </si>
  <si>
    <t>DESDE</t>
  </si>
  <si>
    <t>HASTA</t>
  </si>
  <si>
    <t>-</t>
  </si>
  <si>
    <t>VARIACIÓN NUMERICA</t>
  </si>
  <si>
    <t>ITEM</t>
  </si>
  <si>
    <t>MOTIVO DE INMOVILIZACIÓN</t>
  </si>
  <si>
    <t>DOCUMENTOS</t>
  </si>
  <si>
    <t>ESPACIO PUBLICO</t>
  </si>
  <si>
    <t>ACCIDENTE DE TRANSITO</t>
  </si>
  <si>
    <t>ABANDONAR UN VEHICULO DE SERVICIO PUBLICO CON PASAJEROS</t>
  </si>
  <si>
    <t>NO RESPETAR LAS SENALES DE TRANSITO</t>
  </si>
  <si>
    <t>TECNOMECANICA</t>
  </si>
  <si>
    <t>EMBRIAGUEZ</t>
  </si>
  <si>
    <t>FISCALIA</t>
  </si>
  <si>
    <t>TRANSPORTE INFORMAL</t>
  </si>
  <si>
    <t>CASCOS</t>
  </si>
  <si>
    <t>PARRILLERO HOMBRE</t>
  </si>
  <si>
    <t>EL CONDUCTOR QUE NO PORTE LA LICENCIA DE TRANSITO.</t>
  </si>
  <si>
    <t>PRESENTAR LICENCIA DE CONDUCCION ADULTERADA O AJENA</t>
  </si>
  <si>
    <t>CONDUCIR SIN LLEVAR LICENCIA DE CONDUCCION</t>
  </si>
  <si>
    <t>EXCESO DE CARGA</t>
  </si>
  <si>
    <t>NO RESPETAR LAS SE?ALES DE TRANSITO</t>
  </si>
  <si>
    <t>CONDUCIR CON LICENCIA DE CONDUCCION VENCIDA</t>
  </si>
  <si>
    <t>NO RESPETAR DESFILES, PROCESIONES,...</t>
  </si>
  <si>
    <t>TRANSITAR POR SITIOS RESTRINGIDOS O EN HORAS PROHIBIDAS</t>
  </si>
  <si>
    <t>ESPACIO PULICO</t>
  </si>
  <si>
    <t>CONTRAVIA</t>
  </si>
  <si>
    <t>CONDUCIR SIN PORTAR LOS SEGUROS ORDENADOS POR LA LEY.</t>
  </si>
  <si>
    <t>NO ACATAR LAS SE?ALES O REQUERIMIENTOS IMPARTIDOS POR LOS AGENTES DE TRANSITO.</t>
  </si>
  <si>
    <t>GUIAR UN VEHICULO SIN HABER OBTENIDO LA LICENCIA DE CONDUCCION</t>
  </si>
  <si>
    <t>NO INFORMAR CAMBIO DE MOTOR O COLOR DEL VEHICULO</t>
  </si>
  <si>
    <t>ADELANTO PROHIBIDO</t>
  </si>
  <si>
    <t>CONDUCIR EL VEHICULO CON PLACAS FALSAS</t>
  </si>
  <si>
    <t>CONDUCIR UN VEHICULO SIN PLACAS</t>
  </si>
  <si>
    <t>CONDUCIR REALIZANDO MANIOBRAS ALTAMENTE PELIGROSAS E IRRESPONSABLES</t>
  </si>
  <si>
    <t>CONDUCIR VEHICULO DE SERVICIO PUBLICO INDIVIDUAL SIN CUMPLIR LOESTIPULADO EN EL C.N.T.T.</t>
  </si>
  <si>
    <t>CONDUCIR UN VEHICULO CON PLACAS ADULTERADAS</t>
  </si>
  <si>
    <t>TIPO VEHÍCULO</t>
  </si>
  <si>
    <t>MOTOCICLETAS</t>
  </si>
  <si>
    <t>AUTOMOVILES HASTA 3 TONELADAS</t>
  </si>
  <si>
    <t>AUTOMOVILES MAYOR A 3 Y MENOR A 5 TONELADAS</t>
  </si>
  <si>
    <t>AUTOMOVILES MAYOR A 5 Y MENOR A 10 TONELADAS</t>
  </si>
  <si>
    <t>FECHA ENTRADA</t>
  </si>
  <si>
    <t>ENE.10/2017</t>
  </si>
  <si>
    <t>ENE.11/2017</t>
  </si>
  <si>
    <t>MAR.11/2017</t>
  </si>
  <si>
    <t>ABR.09/2017</t>
  </si>
  <si>
    <t>ABR.11/2017</t>
  </si>
  <si>
    <t>MAY.12/2017</t>
  </si>
  <si>
    <t>JUL.09/2017</t>
  </si>
  <si>
    <t>AGO.08/2017</t>
  </si>
  <si>
    <t>AGO.09/2017</t>
  </si>
  <si>
    <t>AGO.14/2017</t>
  </si>
  <si>
    <t>AGO.20/2017</t>
  </si>
  <si>
    <t>AGO.21/2017</t>
  </si>
  <si>
    <t>AGO.23/2017</t>
  </si>
  <si>
    <t>AGO.24/2017</t>
  </si>
  <si>
    <t>AGO.25/2017</t>
  </si>
  <si>
    <t>AGO.27/2017</t>
  </si>
  <si>
    <t>AGO.29/2017</t>
  </si>
  <si>
    <t>AGO.30/2017</t>
  </si>
  <si>
    <t>AGO.31/2017</t>
  </si>
  <si>
    <t>SEP.05/2017</t>
  </si>
  <si>
    <t>SEP.06/2017</t>
  </si>
  <si>
    <t>SEP.07/2017</t>
  </si>
  <si>
    <t>SEP.09/2017</t>
  </si>
  <si>
    <t>SEP.11/2017</t>
  </si>
  <si>
    <t>SEP.12/2017</t>
  </si>
  <si>
    <t>SEP.13/2017</t>
  </si>
  <si>
    <t>SEP.15/2017</t>
  </si>
  <si>
    <t>SEP.16/2017</t>
  </si>
  <si>
    <t>SEP.17/2017</t>
  </si>
  <si>
    <t>SEP.18/2017</t>
  </si>
  <si>
    <t>SEP.19/2017</t>
  </si>
  <si>
    <t>SEP.22/2017</t>
  </si>
  <si>
    <t>SEP.24/2017</t>
  </si>
  <si>
    <t>SEP.27/2017</t>
  </si>
  <si>
    <t>SEP.28/2017</t>
  </si>
  <si>
    <t>OCT.01/2017</t>
  </si>
  <si>
    <t>OCT.03/2017</t>
  </si>
  <si>
    <t>OCT.05/2017</t>
  </si>
  <si>
    <t>OCT.07/2017</t>
  </si>
  <si>
    <t>OCT.08/2017</t>
  </si>
  <si>
    <t>OCT.12/2017</t>
  </si>
  <si>
    <t>OCT.14/2017</t>
  </si>
  <si>
    <t>OCT.15/2017</t>
  </si>
  <si>
    <t>OCT.17/2017</t>
  </si>
  <si>
    <t>OCT.18/2017</t>
  </si>
  <si>
    <t>OCT.19/2017</t>
  </si>
  <si>
    <t>OCT.22/2017</t>
  </si>
  <si>
    <t>OCT.23/2017</t>
  </si>
  <si>
    <t>OCT.24/2017</t>
  </si>
  <si>
    <t>OCT.27/2017</t>
  </si>
  <si>
    <t>OCT.29/2017</t>
  </si>
  <si>
    <t>OCT.30/2017</t>
  </si>
  <si>
    <t>NOV.01/2017</t>
  </si>
  <si>
    <t>NOV.02/2017</t>
  </si>
  <si>
    <t>NOV.03/2017</t>
  </si>
  <si>
    <t>NOV.04/2017</t>
  </si>
  <si>
    <t>NOV.05/2017</t>
  </si>
  <si>
    <t>NOV.06/2017</t>
  </si>
  <si>
    <t>NOV.09/2017</t>
  </si>
  <si>
    <t>NOV.11/2017</t>
  </si>
  <si>
    <t>NOV.13/2017</t>
  </si>
  <si>
    <t>NOV.14/2017</t>
  </si>
  <si>
    <t>NOV.17/2017</t>
  </si>
  <si>
    <t>NOV.18/2017</t>
  </si>
  <si>
    <t>NOV.19/2017</t>
  </si>
  <si>
    <t>NOV.21/2017</t>
  </si>
  <si>
    <t>NOV.22/2017</t>
  </si>
  <si>
    <t>NOV.24/2017</t>
  </si>
  <si>
    <t>NOV.27/2017</t>
  </si>
  <si>
    <t>NOV.28/2017</t>
  </si>
  <si>
    <t>DIC.03/2017</t>
  </si>
  <si>
    <t>DIC.14/2017</t>
  </si>
  <si>
    <t>DIC.15/2017</t>
  </si>
  <si>
    <t>DIC.18/2017</t>
  </si>
  <si>
    <t>DIC.19/2017</t>
  </si>
  <si>
    <t>DIC.21/2017</t>
  </si>
  <si>
    <t>DIC.22/2017</t>
  </si>
  <si>
    <t>DIC.26/2017</t>
  </si>
  <si>
    <t>DIC.29/2017</t>
  </si>
  <si>
    <t>DIC.31/2017</t>
  </si>
  <si>
    <t>ENE 04/2018</t>
  </si>
  <si>
    <t>ENE.05/2018</t>
  </si>
  <si>
    <t>ENE.08/2018</t>
  </si>
  <si>
    <t>ENE.11/2018</t>
  </si>
  <si>
    <t>ENE.15/2018</t>
  </si>
  <si>
    <t>ENE.16/2018</t>
  </si>
  <si>
    <t>ENE.17/2018</t>
  </si>
  <si>
    <t>ENE.19/2018</t>
  </si>
  <si>
    <t>ENE.20/2018</t>
  </si>
  <si>
    <t>ENE.22/2018</t>
  </si>
  <si>
    <t>ENE.23/2018</t>
  </si>
  <si>
    <t>ENE.25/2018</t>
  </si>
  <si>
    <t>ENE.26/2018</t>
  </si>
  <si>
    <t>ENE.27/2018</t>
  </si>
  <si>
    <t>ENE.30/2018</t>
  </si>
  <si>
    <t>FEB.01/2018</t>
  </si>
  <si>
    <t>FEB.02/2018</t>
  </si>
  <si>
    <t>FEB.03/2018</t>
  </si>
  <si>
    <t>FEB.06/2018</t>
  </si>
  <si>
    <t>FEB.08/2018</t>
  </si>
  <si>
    <t>FEB.09/2018</t>
  </si>
  <si>
    <t>FEB.10/2018</t>
  </si>
  <si>
    <t>FEB.11/2018</t>
  </si>
  <si>
    <t>FEB.13/2018</t>
  </si>
  <si>
    <t>FEB.14/2018</t>
  </si>
  <si>
    <t>FEB.15/2018</t>
  </si>
  <si>
    <t>FEB.16/2018</t>
  </si>
  <si>
    <t>FEB.17/2018</t>
  </si>
  <si>
    <t>FEB.18/2018</t>
  </si>
  <si>
    <t>FEB.19/2018</t>
  </si>
  <si>
    <t>FEB.20/2018</t>
  </si>
  <si>
    <t>FEB.21/2018</t>
  </si>
  <si>
    <t>FEB.22/2018</t>
  </si>
  <si>
    <t>FEB.23/2018</t>
  </si>
  <si>
    <t>FEB.24/2018</t>
  </si>
  <si>
    <t>FEB.25/2018</t>
  </si>
  <si>
    <t>FEB.26/2018</t>
  </si>
  <si>
    <t>FEB.27/2018</t>
  </si>
  <si>
    <t>FEB.28/2018</t>
  </si>
  <si>
    <t>MAR.01/2018</t>
  </si>
  <si>
    <t>MAR.02/2018</t>
  </si>
  <si>
    <t>MAR.03/2018</t>
  </si>
  <si>
    <t>MAR.04/2018</t>
  </si>
  <si>
    <t>MAR.05/2018</t>
  </si>
  <si>
    <t>MAR.06/2018</t>
  </si>
  <si>
    <t>MAR.09/2018</t>
  </si>
  <si>
    <t>MAR.10/2018</t>
  </si>
  <si>
    <t>MAR.11/2018</t>
  </si>
  <si>
    <t>MAR.17/2018</t>
  </si>
  <si>
    <t>MAR.18/2018</t>
  </si>
  <si>
    <t>MAR.19/2018</t>
  </si>
  <si>
    <t>MAR.20/2018</t>
  </si>
  <si>
    <t>MAR.21/2018</t>
  </si>
  <si>
    <t>MAR.22/2018</t>
  </si>
  <si>
    <t>MAR.23/2018</t>
  </si>
  <si>
    <t>MAR.25/2018</t>
  </si>
  <si>
    <t>MAR.27/2018</t>
  </si>
  <si>
    <t>MAR.29/2018</t>
  </si>
  <si>
    <t>MAR.30/2018</t>
  </si>
  <si>
    <t>ABR.01/2018</t>
  </si>
  <si>
    <t>ABR.02/2018</t>
  </si>
  <si>
    <t>ABR.03/2018</t>
  </si>
  <si>
    <t>ABR.04/2018</t>
  </si>
  <si>
    <t>ABR.05/2018</t>
  </si>
  <si>
    <t>ABR.06/2018</t>
  </si>
  <si>
    <t>ABR.07/2018</t>
  </si>
  <si>
    <t>ABR.08/2018</t>
  </si>
  <si>
    <t>ABR.09/2018</t>
  </si>
  <si>
    <t>ABR.11/2018</t>
  </si>
  <si>
    <t>ABR.13/2018</t>
  </si>
  <si>
    <t>ABR.15/2018</t>
  </si>
  <si>
    <t>ABR.16/2018</t>
  </si>
  <si>
    <t>ABR.17/2018</t>
  </si>
  <si>
    <t>ABR.18/2018</t>
  </si>
  <si>
    <t>ABR.19/2018</t>
  </si>
  <si>
    <t>ABR.20/2018</t>
  </si>
  <si>
    <t>ABR.21/2018</t>
  </si>
  <si>
    <t>ABR.22/2018</t>
  </si>
  <si>
    <t>ABR.23/2018</t>
  </si>
  <si>
    <t>ABR.24/2018</t>
  </si>
  <si>
    <t>ABR.25/2018</t>
  </si>
  <si>
    <t>ABR.26/2018</t>
  </si>
  <si>
    <t>ABR.28/2018</t>
  </si>
  <si>
    <t>ABR.29/2018</t>
  </si>
  <si>
    <t>ABR.30/2018</t>
  </si>
  <si>
    <t>MAY.03/2018</t>
  </si>
  <si>
    <t>MAY.05/2018</t>
  </si>
  <si>
    <t>MAY.06/2018</t>
  </si>
  <si>
    <t>MAY.07/2018</t>
  </si>
  <si>
    <t>MAY.08/2018</t>
  </si>
  <si>
    <t>MAY.09/2018</t>
  </si>
  <si>
    <t>MAY.10/2018</t>
  </si>
  <si>
    <t>MAY.11/2018</t>
  </si>
  <si>
    <t>MAY.13/2018</t>
  </si>
  <si>
    <t>MAY.14/2018</t>
  </si>
  <si>
    <t>MAY.16/2018</t>
  </si>
  <si>
    <t>MAY.17/2018</t>
  </si>
  <si>
    <t>MAY.18/2018</t>
  </si>
  <si>
    <t>MAY.19/2018</t>
  </si>
  <si>
    <t>MAY.20/2018</t>
  </si>
  <si>
    <t>MAY.21/2018</t>
  </si>
  <si>
    <t>MAY.23/2018</t>
  </si>
  <si>
    <t>MAY.24/2018</t>
  </si>
  <si>
    <t>MAY.25/2018</t>
  </si>
  <si>
    <t>MAY.28/2018</t>
  </si>
  <si>
    <t>MAY.30/2018</t>
  </si>
  <si>
    <t>JUN.02/2018</t>
  </si>
  <si>
    <t>JUN.03/2018</t>
  </si>
  <si>
    <t>JUN.04/2018</t>
  </si>
  <si>
    <t>JUN.05/2018</t>
  </si>
  <si>
    <t>JUN.09/2018</t>
  </si>
  <si>
    <t>JUN.10/2018</t>
  </si>
  <si>
    <t>JUN.11/2018</t>
  </si>
  <si>
    <t>JUN.12/2018</t>
  </si>
  <si>
    <t>JUN.13/2018</t>
  </si>
  <si>
    <t>JUN.15/2018</t>
  </si>
  <si>
    <t>JUN.16/2018</t>
  </si>
  <si>
    <t>JUN.17/2018</t>
  </si>
  <si>
    <t>JUN.18/2018</t>
  </si>
  <si>
    <t>JUN.20/2018</t>
  </si>
  <si>
    <t>JUN.21/2018</t>
  </si>
  <si>
    <t>JUN.23/2018</t>
  </si>
  <si>
    <t>JUN.24/2018</t>
  </si>
  <si>
    <t>JUN.26/2018</t>
  </si>
  <si>
    <t>JUN.27/2018</t>
  </si>
  <si>
    <t>JUN.29/2018</t>
  </si>
  <si>
    <t>JUN.30/2018</t>
  </si>
  <si>
    <t>JUL.01/2018</t>
  </si>
  <si>
    <t>JUL.02/2018</t>
  </si>
  <si>
    <t>JUL.03/2018</t>
  </si>
  <si>
    <t>JUL.06/2018</t>
  </si>
  <si>
    <t>JUL.07/2018</t>
  </si>
  <si>
    <t>JUL.09/2018</t>
  </si>
  <si>
    <t>JUL.10/2018</t>
  </si>
  <si>
    <t>JUL.11/2018</t>
  </si>
  <si>
    <t>JUL.12/2018</t>
  </si>
  <si>
    <t>JUL.13/2018</t>
  </si>
  <si>
    <t>JUL.14/2018</t>
  </si>
  <si>
    <t>JUL.15/2018</t>
  </si>
  <si>
    <t>JUL.17/2018</t>
  </si>
  <si>
    <t>JUL.18/2018</t>
  </si>
  <si>
    <t>JUL.19/2018</t>
  </si>
  <si>
    <t>JUL.20/2018</t>
  </si>
  <si>
    <t>JUL.21/2018</t>
  </si>
  <si>
    <t>JUL.22/2018</t>
  </si>
  <si>
    <t>JUL.23/2018</t>
  </si>
  <si>
    <t>JUL.25/2018</t>
  </si>
  <si>
    <t>JUL.26/2018</t>
  </si>
  <si>
    <t>JUL.27/2018</t>
  </si>
  <si>
    <t>JUL.28/2018</t>
  </si>
  <si>
    <t>JUL.29/2018</t>
  </si>
  <si>
    <t>JUL.30/2018</t>
  </si>
  <si>
    <t>AGO.01/2018</t>
  </si>
  <si>
    <t>AGO.05/2018</t>
  </si>
  <si>
    <t>AGO.07/2018</t>
  </si>
  <si>
    <t>AGO.10/2018</t>
  </si>
  <si>
    <t>AGO.11/2018</t>
  </si>
  <si>
    <t>AGO.12/2018</t>
  </si>
  <si>
    <t>AGO.13/2018</t>
  </si>
  <si>
    <t>AGO.14/2018</t>
  </si>
  <si>
    <t>AGO.16/2018</t>
  </si>
  <si>
    <t>AGO.17/2018</t>
  </si>
  <si>
    <t>AGO.18/2018</t>
  </si>
  <si>
    <t>AGO.19/2018</t>
  </si>
  <si>
    <t>AGO.20/2018</t>
  </si>
  <si>
    <t>AGO.21/2018</t>
  </si>
  <si>
    <t>AGO.23/2018</t>
  </si>
  <si>
    <t>AGO.26/2018</t>
  </si>
  <si>
    <t>AGO.28/2018</t>
  </si>
  <si>
    <t>AGO.29/2018</t>
  </si>
  <si>
    <t>SEP.01/2018</t>
  </si>
  <si>
    <t>SEP.02/2018</t>
  </si>
  <si>
    <t>SEP.05/2018</t>
  </si>
  <si>
    <t>SEP.06/2018</t>
  </si>
  <si>
    <t>SEP.07/2018</t>
  </si>
  <si>
    <t>SEP.10/2018</t>
  </si>
  <si>
    <t>SEP.16/2018</t>
  </si>
  <si>
    <t>SEP.17/2018</t>
  </si>
  <si>
    <t>SEP.18/2018</t>
  </si>
  <si>
    <t>SEP.20/2018</t>
  </si>
  <si>
    <t>SEP.21/2018</t>
  </si>
  <si>
    <t>SEP.24/2018</t>
  </si>
  <si>
    <t>SEP.26/2018</t>
  </si>
  <si>
    <t>SEP.28/2018</t>
  </si>
  <si>
    <t>SEP.29/2018</t>
  </si>
  <si>
    <t>OCT.04/2018</t>
  </si>
  <si>
    <t>OCT.05/2018</t>
  </si>
  <si>
    <t>OCT.08/2018</t>
  </si>
  <si>
    <t>OCT.11/2018</t>
  </si>
  <si>
    <t>OCT.12/2018</t>
  </si>
  <si>
    <t>OCT.14/2018</t>
  </si>
  <si>
    <t>OCT.15/2018</t>
  </si>
  <si>
    <t>OCT.19/2018</t>
  </si>
  <si>
    <t>OCT.20/2018</t>
  </si>
  <si>
    <t>OCT.23/2018</t>
  </si>
  <si>
    <t>OCT.25/2018</t>
  </si>
  <si>
    <t>OCT.26/2018</t>
  </si>
  <si>
    <t>OCT.27/2018</t>
  </si>
  <si>
    <t>OCT.29/2018</t>
  </si>
  <si>
    <t>OCT.31/2018</t>
  </si>
  <si>
    <t>NOV.01/2018</t>
  </si>
  <si>
    <t>NOV.02/2018</t>
  </si>
  <si>
    <t>NOV.03/2018</t>
  </si>
  <si>
    <t>NOV.05/2018</t>
  </si>
  <si>
    <t>NOV.06/2018</t>
  </si>
  <si>
    <t>NOV.08/2018</t>
  </si>
  <si>
    <t>NOV.11/2018</t>
  </si>
  <si>
    <t>NOV.12/2018</t>
  </si>
  <si>
    <t>NOV.14/2018</t>
  </si>
  <si>
    <t>NOV.15/2018</t>
  </si>
  <si>
    <t>NOV.16/2018</t>
  </si>
  <si>
    <t>NOV.18/2018</t>
  </si>
  <si>
    <t>NOV.19/2018</t>
  </si>
  <si>
    <t>NOV.20/2018</t>
  </si>
  <si>
    <t>NOV.21/2018</t>
  </si>
  <si>
    <t>NOV.22/2018</t>
  </si>
  <si>
    <t>NOV.23/2018</t>
  </si>
  <si>
    <t>NOV.24/2018</t>
  </si>
  <si>
    <t>NOV.25/2018</t>
  </si>
  <si>
    <t>NOV.27/2018</t>
  </si>
  <si>
    <t>NOV.28/2018</t>
  </si>
  <si>
    <t>NOV.29/2018</t>
  </si>
  <si>
    <t>DIC.02/2018</t>
  </si>
  <si>
    <t>DIC.04/2018</t>
  </si>
  <si>
    <t>DIC.05/2018</t>
  </si>
  <si>
    <t>DIC.06/2018</t>
  </si>
  <si>
    <t>DIC.07/2018</t>
  </si>
  <si>
    <t>DIC.09/2018</t>
  </si>
  <si>
    <t>DIC.10/2018</t>
  </si>
  <si>
    <t>DIC.12/2018</t>
  </si>
  <si>
    <t>DIC.15/2018</t>
  </si>
  <si>
    <t>DIC.17/2018</t>
  </si>
  <si>
    <t>DIC.19/2018</t>
  </si>
  <si>
    <t>DIC.21/2018</t>
  </si>
  <si>
    <t>DIC.23/2018</t>
  </si>
  <si>
    <t>DIC.24/2018</t>
  </si>
  <si>
    <t>DIC.25/2018</t>
  </si>
  <si>
    <t>DIC.26/2018</t>
  </si>
  <si>
    <t>DIC.27/2018</t>
  </si>
  <si>
    <t>DIC.28/2018</t>
  </si>
  <si>
    <t>DIC.30/2018</t>
  </si>
  <si>
    <t>DIC.31/2018</t>
  </si>
  <si>
    <t>ENE.01/2019</t>
  </si>
  <si>
    <t>ENE.03/2019</t>
  </si>
  <si>
    <t>ENE.04/2019</t>
  </si>
  <si>
    <t>ENE.05/2019</t>
  </si>
  <si>
    <t>ENE.06/2019</t>
  </si>
  <si>
    <t>ENE.07/2019</t>
  </si>
  <si>
    <t>ENE.09/2019</t>
  </si>
  <si>
    <t>ENE.11/2019</t>
  </si>
  <si>
    <t>ENE.12/2019</t>
  </si>
  <si>
    <t>ENE.14/2019</t>
  </si>
  <si>
    <t>ENE.15/2019</t>
  </si>
  <si>
    <t>ENE.16/2019</t>
  </si>
  <si>
    <t>ENE.18/2019</t>
  </si>
  <si>
    <t>ENE.19/2019</t>
  </si>
  <si>
    <t>ENE.20/2019</t>
  </si>
  <si>
    <t>ENE.22/2019</t>
  </si>
  <si>
    <t>ENE.23/2019</t>
  </si>
  <si>
    <t>ENE.24/2019</t>
  </si>
  <si>
    <t>ENE.25/2019</t>
  </si>
  <si>
    <t>ENE.26/2019</t>
  </si>
  <si>
    <t>ENE.30/2019</t>
  </si>
  <si>
    <t>ENE.31/2019</t>
  </si>
  <si>
    <t>FEB.01/2019</t>
  </si>
  <si>
    <t>FEB.03/2019</t>
  </si>
  <si>
    <t>FEB.04/2019</t>
  </si>
  <si>
    <t>FEB.05/2019</t>
  </si>
  <si>
    <t>FEB.06/2019</t>
  </si>
  <si>
    <t>FEB.07/2019</t>
  </si>
  <si>
    <t>FEB.08/2019</t>
  </si>
  <si>
    <t>FEB.09/2019</t>
  </si>
  <si>
    <t>FEB.13/2019</t>
  </si>
  <si>
    <t>FEB.14/2019</t>
  </si>
  <si>
    <t>FEB.15/2019</t>
  </si>
  <si>
    <t>FEB.19/2019</t>
  </si>
  <si>
    <t>FEB.24/2019</t>
  </si>
  <si>
    <t>FEB.26/2019</t>
  </si>
  <si>
    <t>MAR.04/2019</t>
  </si>
  <si>
    <t>MAR.06/2019</t>
  </si>
  <si>
    <t>MAR.11/2019</t>
  </si>
  <si>
    <t>MAR.12/2019</t>
  </si>
  <si>
    <t>MAR.15/2019</t>
  </si>
  <si>
    <t>MAR.16/2019</t>
  </si>
  <si>
    <t>MAR.18/2019</t>
  </si>
  <si>
    <t>MAR.24/2019</t>
  </si>
  <si>
    <t>ABR.21/2019</t>
  </si>
  <si>
    <t>ABR.22/2019</t>
  </si>
  <si>
    <t>ABR.26/2019</t>
  </si>
  <si>
    <t>ABR.28/2019</t>
  </si>
  <si>
    <t>MAY.01/2019</t>
  </si>
  <si>
    <t>MAY.02/2019</t>
  </si>
  <si>
    <t>MAY.03/2019</t>
  </si>
  <si>
    <t>MAY.04/2019</t>
  </si>
  <si>
    <t>MAY.05/2019</t>
  </si>
  <si>
    <t>MAY.07/2019</t>
  </si>
  <si>
    <t>MAY.08/2019</t>
  </si>
  <si>
    <t>MAY.09/2019</t>
  </si>
  <si>
    <t>MAY.11/2019</t>
  </si>
  <si>
    <t>MAY.13/2019</t>
  </si>
  <si>
    <t>MAY.14/2019</t>
  </si>
  <si>
    <t>MAY.15/2019</t>
  </si>
  <si>
    <t>MAY.16/2019</t>
  </si>
  <si>
    <t>MAY.17/2019</t>
  </si>
  <si>
    <t>MAY.18/2019</t>
  </si>
  <si>
    <t>MAY.20/2019</t>
  </si>
  <si>
    <t>MAY.22/2019</t>
  </si>
  <si>
    <t>MAY.23/2019</t>
  </si>
  <si>
    <t>MAY.26/2019</t>
  </si>
  <si>
    <t>MAY.27/2019</t>
  </si>
  <si>
    <t>MAY.28/2019</t>
  </si>
  <si>
    <t>MAY.29/2019</t>
  </si>
  <si>
    <t>MAY.30/2019</t>
  </si>
  <si>
    <t>JUN.01/2019</t>
  </si>
  <si>
    <t>JUN.02/2019</t>
  </si>
  <si>
    <t>JUN.03/2019</t>
  </si>
  <si>
    <t>JUN.05/2019</t>
  </si>
  <si>
    <t>JUN.06/2019</t>
  </si>
  <si>
    <t>JUN.09/2019</t>
  </si>
  <si>
    <t>JUN.14/2019</t>
  </si>
  <si>
    <t>JUN.16/2019</t>
  </si>
  <si>
    <t>JUN.17/2019</t>
  </si>
  <si>
    <t>JUN.20/2019</t>
  </si>
  <si>
    <t>JUN.21/2019</t>
  </si>
  <si>
    <t>JUN.23/2019</t>
  </si>
  <si>
    <t>JUN.24/2019</t>
  </si>
  <si>
    <t>JUN.25/2019</t>
  </si>
  <si>
    <t>JUN.26/2019</t>
  </si>
  <si>
    <t>JUN.27/2019</t>
  </si>
  <si>
    <t>JUN.28/2019</t>
  </si>
  <si>
    <t>JUN.29/2019</t>
  </si>
  <si>
    <t>JUN.30/2019</t>
  </si>
  <si>
    <t>JUL.01/2019</t>
  </si>
  <si>
    <t>JUL.04/2019</t>
  </si>
  <si>
    <t>JUL.06/2019</t>
  </si>
  <si>
    <t>JUL.08/2019</t>
  </si>
  <si>
    <t>JUL.09/2019</t>
  </si>
  <si>
    <t>JUL.10/2019</t>
  </si>
  <si>
    <t>JUL.11/2019</t>
  </si>
  <si>
    <t>JUL.12/2019</t>
  </si>
  <si>
    <t>JUL.13/2019</t>
  </si>
  <si>
    <t>JUL.17/2019</t>
  </si>
  <si>
    <t>JUL.18/2019</t>
  </si>
  <si>
    <t>JUL.20/2019</t>
  </si>
  <si>
    <t>JUL.24/2019</t>
  </si>
  <si>
    <t>JUL.25/2019</t>
  </si>
  <si>
    <t>JUL.27/2019</t>
  </si>
  <si>
    <t>JUL.28/2019</t>
  </si>
  <si>
    <t>JUL.30/2019</t>
  </si>
  <si>
    <t>JUL.31/2019</t>
  </si>
  <si>
    <t>AGO.01/2019</t>
  </si>
  <si>
    <t>AGO.03/2019</t>
  </si>
  <si>
    <t>AGO.06/2019</t>
  </si>
  <si>
    <t>AGO.07/2019</t>
  </si>
  <si>
    <t>AGO.08/2019</t>
  </si>
  <si>
    <t>AGO.09/2019</t>
  </si>
  <si>
    <t>AGO.10/2019</t>
  </si>
  <si>
    <t>AGO.12/2019</t>
  </si>
  <si>
    <t>AGO.13/2019</t>
  </si>
  <si>
    <t>AGO.15/2019</t>
  </si>
  <si>
    <t>AGO.17/2019</t>
  </si>
  <si>
    <t>AGO.18/2019</t>
  </si>
  <si>
    <t>AGO.20/2019</t>
  </si>
  <si>
    <t>AGO.21/2019</t>
  </si>
  <si>
    <t>AGO.23/2019</t>
  </si>
  <si>
    <t>AGO.25/2019</t>
  </si>
  <si>
    <t>AGO.26/2019</t>
  </si>
  <si>
    <t>AGO.27/2019</t>
  </si>
  <si>
    <t>AGO.29/2019</t>
  </si>
  <si>
    <t>AGO.30/2019</t>
  </si>
  <si>
    <t>AGO.31/2019</t>
  </si>
  <si>
    <t>SEP.01/2019</t>
  </si>
  <si>
    <t>SEP.03/2019</t>
  </si>
  <si>
    <t>SEP.04/2019</t>
  </si>
  <si>
    <t>SEP.05/2019</t>
  </si>
  <si>
    <t>SEP.08/2019</t>
  </si>
  <si>
    <t>SEP.09/2019</t>
  </si>
  <si>
    <t>SEP.10/2019</t>
  </si>
  <si>
    <t>SEP.11/2019</t>
  </si>
  <si>
    <t>SEP.13/2019</t>
  </si>
  <si>
    <t>SEP.15/2019</t>
  </si>
  <si>
    <t>SEP.17/2019</t>
  </si>
  <si>
    <t>SEP.19/2019</t>
  </si>
  <si>
    <t>SEP.20/2019</t>
  </si>
  <si>
    <t>SEP.21/2019</t>
  </si>
  <si>
    <t>SEP.24/2019</t>
  </si>
  <si>
    <t>SEP.26/2019</t>
  </si>
  <si>
    <t>SEP.27/2019</t>
  </si>
  <si>
    <t>SEP.28/2019</t>
  </si>
  <si>
    <t>SEP.30/2019</t>
  </si>
  <si>
    <t>OCT.03/2019</t>
  </si>
  <si>
    <t>OCT.04/2019</t>
  </si>
  <si>
    <t>OCT.05/2019</t>
  </si>
  <si>
    <t>OCT.06/2019</t>
  </si>
  <si>
    <t>OCT.07/2019</t>
  </si>
  <si>
    <t>OCT.09/2019</t>
  </si>
  <si>
    <t>OCT.10/2019</t>
  </si>
  <si>
    <t>OCT.11/2019</t>
  </si>
  <si>
    <t>OCT.14/2019</t>
  </si>
  <si>
    <t>OCT.15/2019</t>
  </si>
  <si>
    <t>OCT.17/2019</t>
  </si>
  <si>
    <t>OCT.18/2019</t>
  </si>
  <si>
    <t>OCT.19/2019</t>
  </si>
  <si>
    <t>OCT.21/2019</t>
  </si>
  <si>
    <t>OCT.22/2019</t>
  </si>
  <si>
    <t>OCT.23/2019</t>
  </si>
  <si>
    <t>OCT.24/2019</t>
  </si>
  <si>
    <t>OCT.25/2019</t>
  </si>
  <si>
    <t>OCT.26/2019</t>
  </si>
  <si>
    <t>OCT.27/2019</t>
  </si>
  <si>
    <t>OCT.28/2019</t>
  </si>
  <si>
    <t>OCT.29/2019</t>
  </si>
  <si>
    <t>OCT.30/2019</t>
  </si>
  <si>
    <t>OCT.31/2019</t>
  </si>
  <si>
    <t>NOV.02/2019</t>
  </si>
  <si>
    <t>NOV.03/2019</t>
  </si>
  <si>
    <t>NOV.05/2019</t>
  </si>
  <si>
    <t>NOV.07/2019</t>
  </si>
  <si>
    <t>NOV.08/2019</t>
  </si>
  <si>
    <t>NOV.09/2019</t>
  </si>
  <si>
    <t>NOV.10/2019</t>
  </si>
  <si>
    <t>NOV.12/2019</t>
  </si>
  <si>
    <t>NOV.14/2019</t>
  </si>
  <si>
    <t>NOV.16/2019</t>
  </si>
  <si>
    <t>NOV.17/2019</t>
  </si>
  <si>
    <t>NOV.19/2019</t>
  </si>
  <si>
    <t>NOV.20/2019</t>
  </si>
  <si>
    <t>NOV.23/2019</t>
  </si>
  <si>
    <t>NOV.24/2019</t>
  </si>
  <si>
    <t>NOV.26/2019</t>
  </si>
  <si>
    <t>NOV.27/2019</t>
  </si>
  <si>
    <t>NOV.28/2019</t>
  </si>
  <si>
    <t>NOV.29/2019</t>
  </si>
  <si>
    <t>DIC.02/2019</t>
  </si>
  <si>
    <t>DIC.04/2019</t>
  </si>
  <si>
    <t>DIC.05/2019</t>
  </si>
  <si>
    <t>DIC.06/2019</t>
  </si>
  <si>
    <t>DIC.07/2019</t>
  </si>
  <si>
    <t>DIC.08/2019</t>
  </si>
  <si>
    <t>DIC.11/2019</t>
  </si>
  <si>
    <t>DIC.12/2019</t>
  </si>
  <si>
    <t>DIC.15/2019</t>
  </si>
  <si>
    <t>DIC.16/2019</t>
  </si>
  <si>
    <t>DIC.17/2019</t>
  </si>
  <si>
    <t>DIC.19/2019</t>
  </si>
  <si>
    <t>DIC.21/2019</t>
  </si>
  <si>
    <t>DIC.22/2019</t>
  </si>
  <si>
    <t>DIC.25/2019</t>
  </si>
  <si>
    <t>DIC.26/2019</t>
  </si>
  <si>
    <t>DIC.27/2019</t>
  </si>
  <si>
    <t>ENE.01/2020</t>
  </si>
  <si>
    <t>ENE.02/2020</t>
  </si>
  <si>
    <t>ENE.05/2020</t>
  </si>
  <si>
    <t>ENE.07/2020</t>
  </si>
  <si>
    <t>ENE.08/2020</t>
  </si>
  <si>
    <t>ENE.09/2020</t>
  </si>
  <si>
    <t>ENE.12/2020</t>
  </si>
  <si>
    <t>ENE.13/2020</t>
  </si>
  <si>
    <t>ENE.14/2020</t>
  </si>
  <si>
    <t>ENE.15/2020</t>
  </si>
  <si>
    <t>ENE.16/2020</t>
  </si>
  <si>
    <t>ENE.18/2020</t>
  </si>
  <si>
    <t>ENE.19/2020</t>
  </si>
  <si>
    <t>ENE.25/2020</t>
  </si>
  <si>
    <t>ENE.27/2020</t>
  </si>
  <si>
    <t>ENE.29/2020</t>
  </si>
  <si>
    <t>ENE.30/2020</t>
  </si>
  <si>
    <t>ENE.31/2020</t>
  </si>
  <si>
    <t>FEB.01/2020</t>
  </si>
  <si>
    <t>FEB.03/2020</t>
  </si>
  <si>
    <t>FEB.04/2020</t>
  </si>
  <si>
    <t>FEB.05/2020</t>
  </si>
  <si>
    <t>FEB.06/2020</t>
  </si>
  <si>
    <t>FEB.09/2020</t>
  </si>
  <si>
    <t>FEB.10/2020</t>
  </si>
  <si>
    <t>FEB.11/2020</t>
  </si>
  <si>
    <t>FEB.12/2020</t>
  </si>
  <si>
    <t>FEB.13/2020</t>
  </si>
  <si>
    <t>FEB.14/2020</t>
  </si>
  <si>
    <t>FEB.15/2020</t>
  </si>
  <si>
    <t>FEB.17/2020</t>
  </si>
  <si>
    <t>FEB.18/2020</t>
  </si>
  <si>
    <t>FEB.19/2020</t>
  </si>
  <si>
    <t>FEB.21/2020</t>
  </si>
  <si>
    <t>FEB.23/2020</t>
  </si>
  <si>
    <t>FEB.24/2020</t>
  </si>
  <si>
    <t>FEB.25/2020</t>
  </si>
  <si>
    <t>FEB.26/2020</t>
  </si>
  <si>
    <t>FEB.27/2020</t>
  </si>
  <si>
    <t>FEB.28/2020</t>
  </si>
  <si>
    <t>FEB.29/2020</t>
  </si>
  <si>
    <t>MAR.01/2020</t>
  </si>
  <si>
    <t>MAR.03/2020</t>
  </si>
  <si>
    <t>MAR.04/2020</t>
  </si>
  <si>
    <t>MAR.05/2020</t>
  </si>
  <si>
    <t>MAR.06/2020</t>
  </si>
  <si>
    <t>MAR.07/2020</t>
  </si>
  <si>
    <t>MAR.08/2020</t>
  </si>
  <si>
    <t>MAR.09/2020</t>
  </si>
  <si>
    <t>MAR.10/2020</t>
  </si>
  <si>
    <t>MAR.11/2020</t>
  </si>
  <si>
    <t>MAR.12/2020</t>
  </si>
  <si>
    <t>MAR.13/2020</t>
  </si>
  <si>
    <t>MAR.14/2020</t>
  </si>
  <si>
    <t>MAR.17/2020</t>
  </si>
  <si>
    <t>MAR.19/2020</t>
  </si>
  <si>
    <t>MAR.22/2020</t>
  </si>
  <si>
    <t>MAR.26/2020</t>
  </si>
  <si>
    <t>MAR.27/2020</t>
  </si>
  <si>
    <t>MAR.29/2020</t>
  </si>
  <si>
    <t>ABR.05/2020</t>
  </si>
  <si>
    <t>ABR.08/2020</t>
  </si>
  <si>
    <t>ABR.10/2020</t>
  </si>
  <si>
    <t>ABR.11/2020</t>
  </si>
  <si>
    <t>ABR.14/2020</t>
  </si>
  <si>
    <t>ABR.22/2020</t>
  </si>
  <si>
    <t>ABR.28/2020</t>
  </si>
  <si>
    <t>ABR.30/2020</t>
  </si>
  <si>
    <t>MAY.10/2020</t>
  </si>
  <si>
    <t>MAY.14/2020</t>
  </si>
  <si>
    <t>MAY.16/2020</t>
  </si>
  <si>
    <t>MAY.17/2020</t>
  </si>
  <si>
    <t>MAY.23/2020</t>
  </si>
  <si>
    <t>MAY.24/2020</t>
  </si>
  <si>
    <t>MAY.25/2020</t>
  </si>
  <si>
    <t>MAY.28/2020</t>
  </si>
  <si>
    <t>MAY.29/2020</t>
  </si>
  <si>
    <t>MAY.30/2020</t>
  </si>
  <si>
    <t>JUN.02/2020</t>
  </si>
  <si>
    <t>JUN.04/2020</t>
  </si>
  <si>
    <t>JUN.06/2020</t>
  </si>
  <si>
    <t>JUN.07/2020</t>
  </si>
  <si>
    <t>JUN.08/2020</t>
  </si>
  <si>
    <t>JUN.09/2020</t>
  </si>
  <si>
    <t>JUN.13/2020</t>
  </si>
  <si>
    <t>JUN.15/2020</t>
  </si>
  <si>
    <t>JUN.16/2020</t>
  </si>
  <si>
    <t>JUN.17/2020</t>
  </si>
  <si>
    <t>JUN.18/2020</t>
  </si>
  <si>
    <t>JUN.19/2020</t>
  </si>
  <si>
    <t>JUN.20/2020</t>
  </si>
  <si>
    <t>JUN.24/2020</t>
  </si>
  <si>
    <t>JUN.25/2020</t>
  </si>
  <si>
    <t>JUN.27/2020</t>
  </si>
  <si>
    <t>JUL.03/2020</t>
  </si>
  <si>
    <t>JUL.05/2020</t>
  </si>
  <si>
    <t>JUL.06/2020</t>
  </si>
  <si>
    <t>JUL.07/2020</t>
  </si>
  <si>
    <t>JUL.12/2020</t>
  </si>
  <si>
    <t>JUL.13/2020</t>
  </si>
  <si>
    <t>JUL.14/2020</t>
  </si>
  <si>
    <t>JUL.15/2020</t>
  </si>
  <si>
    <t>JUL.18/2020</t>
  </si>
  <si>
    <t>JUL.19/2020</t>
  </si>
  <si>
    <t>JUL.22/2020</t>
  </si>
  <si>
    <t>JUL.23/2020</t>
  </si>
  <si>
    <t>JUL.27/2020</t>
  </si>
  <si>
    <t>JUL.31/2020</t>
  </si>
  <si>
    <t>AGO.01/2020</t>
  </si>
  <si>
    <t>AGO.02/2020</t>
  </si>
  <si>
    <t>AGO.03/2020</t>
  </si>
  <si>
    <t>AGO.04/2020</t>
  </si>
  <si>
    <t>AGO.05/2020</t>
  </si>
  <si>
    <t>AGO.06/2020</t>
  </si>
  <si>
    <t>AGO.07/2020</t>
  </si>
  <si>
    <t>AGO.08/2020</t>
  </si>
  <si>
    <t>AGO.09/2020</t>
  </si>
  <si>
    <t>AGO.10/2020</t>
  </si>
  <si>
    <t>AGO.11/2020</t>
  </si>
  <si>
    <t>AGO.12/2020</t>
  </si>
  <si>
    <t>AGO.14/2020</t>
  </si>
  <si>
    <t>AGO.15/2020</t>
  </si>
  <si>
    <t>AGO.16/2020</t>
  </si>
  <si>
    <t>AGO.18/2020</t>
  </si>
  <si>
    <t>AGO.20/2020</t>
  </si>
  <si>
    <t>AGO.23/2020</t>
  </si>
  <si>
    <t>AGO.26/2020</t>
  </si>
  <si>
    <t>AGO.27/2020</t>
  </si>
  <si>
    <t>AGO.28/2020</t>
  </si>
  <si>
    <t>SEP.01/2020</t>
  </si>
  <si>
    <t>SEP.02/2020</t>
  </si>
  <si>
    <t>SEP.03/2020</t>
  </si>
  <si>
    <t>SEP.04/2020</t>
  </si>
  <si>
    <t>SEP.07/2020</t>
  </si>
  <si>
    <t>SEP.08/2020</t>
  </si>
  <si>
    <t>SEP.09/2020</t>
  </si>
  <si>
    <t>SEP.12/2020</t>
  </si>
  <si>
    <t>SEP.14/2020</t>
  </si>
  <si>
    <t>SEP.15/2020</t>
  </si>
  <si>
    <t>SEP.16/2020</t>
  </si>
  <si>
    <t>SEP.17/2020</t>
  </si>
  <si>
    <t>SEP.21/2020</t>
  </si>
  <si>
    <t>SEP.22/2020</t>
  </si>
  <si>
    <t>SEP.24/2020</t>
  </si>
  <si>
    <t>SEP.25/2020</t>
  </si>
  <si>
    <t>SEP.27/2020</t>
  </si>
  <si>
    <t>SEP.28/2020</t>
  </si>
  <si>
    <t>SEP.29/2020</t>
  </si>
  <si>
    <t>SEP.30/2020</t>
  </si>
  <si>
    <t>OCT.01/2020</t>
  </si>
  <si>
    <t>OCT.02/2020</t>
  </si>
  <si>
    <t>OCT.03/2020</t>
  </si>
  <si>
    <t>OCT.05/2020</t>
  </si>
  <si>
    <t>OCT.06/2020</t>
  </si>
  <si>
    <t>OCT.07/2020</t>
  </si>
  <si>
    <t>OCT.08/2020</t>
  </si>
  <si>
    <t>OCT.09/2020</t>
  </si>
  <si>
    <t>OCT.10/2020</t>
  </si>
  <si>
    <t>OCT.11/2020</t>
  </si>
  <si>
    <t>OCT.13/2020</t>
  </si>
  <si>
    <t>OCT.14/2020</t>
  </si>
  <si>
    <t>OCT.15/2020</t>
  </si>
  <si>
    <t>OCT.22/2020</t>
  </si>
  <si>
    <t>OCT.24/2020</t>
  </si>
  <si>
    <t>OCT.25/2020</t>
  </si>
  <si>
    <t>OCT.26/2020</t>
  </si>
  <si>
    <t>OCT.28/2020</t>
  </si>
  <si>
    <t>OCT.29/2020</t>
  </si>
  <si>
    <t>OCT.30/2020</t>
  </si>
  <si>
    <t>OCT.31/2020</t>
  </si>
  <si>
    <t>NOV.01/2020</t>
  </si>
  <si>
    <t>NOV.02/2020</t>
  </si>
  <si>
    <t>NOV.03/2020</t>
  </si>
  <si>
    <t>NOV.04/2020</t>
  </si>
  <si>
    <t>NOV.05/2020</t>
  </si>
  <si>
    <t>NOV.06/2020</t>
  </si>
  <si>
    <t>NOV.07/2020</t>
  </si>
  <si>
    <t>NOV.08/2020</t>
  </si>
  <si>
    <t>NOV.10/2020</t>
  </si>
  <si>
    <t>NOV.11/2020</t>
  </si>
  <si>
    <t>NOV.12/2020</t>
  </si>
  <si>
    <t>NOV.13/2020</t>
  </si>
  <si>
    <t>NOV.14/2020</t>
  </si>
  <si>
    <t>NOV.17/2020</t>
  </si>
  <si>
    <t>NOV.20/2020</t>
  </si>
  <si>
    <t>NOV.21/2020</t>
  </si>
  <si>
    <t>NOV.23/2020</t>
  </si>
  <si>
    <t>NOV.25/2020</t>
  </si>
  <si>
    <t>NOV.26/2020</t>
  </si>
  <si>
    <t>NOV.27/2020</t>
  </si>
  <si>
    <t>NOV.28/2020</t>
  </si>
  <si>
    <t>DIC.02/2020</t>
  </si>
  <si>
    <t>DIC.04/2020</t>
  </si>
  <si>
    <t>DIC.06/2020</t>
  </si>
  <si>
    <t>DIC.07/2020</t>
  </si>
  <si>
    <t>DIC.08/2020</t>
  </si>
  <si>
    <t>DIC.09/2020</t>
  </si>
  <si>
    <t>DIC.15/2020</t>
  </si>
  <si>
    <t>DIC.16/2020</t>
  </si>
  <si>
    <t>DIC.18/2020</t>
  </si>
  <si>
    <t>DIC.20/2020</t>
  </si>
  <si>
    <t>DIC.21/2020</t>
  </si>
  <si>
    <t>DIC.22/2020</t>
  </si>
  <si>
    <t>DIC.23/2020</t>
  </si>
  <si>
    <t>DIC.27/2020</t>
  </si>
  <si>
    <t>DIC.28/2020</t>
  </si>
  <si>
    <t>DIC.30/2020</t>
  </si>
  <si>
    <t>ENE.01/2021</t>
  </si>
  <si>
    <t>ENE.02/2021</t>
  </si>
  <si>
    <t>ENE.03/2021</t>
  </si>
  <si>
    <t>ENE.05/2021</t>
  </si>
  <si>
    <t>ENE.06/2021</t>
  </si>
  <si>
    <t>ENE.08/2021</t>
  </si>
  <si>
    <t>ENE.09/2021</t>
  </si>
  <si>
    <t>ENE.10/2021</t>
  </si>
  <si>
    <t>ENE.12/2021</t>
  </si>
  <si>
    <t>ENE.13/2021</t>
  </si>
  <si>
    <t>ENE.15/2021</t>
  </si>
  <si>
    <t>ENE.17/2021</t>
  </si>
  <si>
    <t>ENE.18/2021</t>
  </si>
  <si>
    <t>ENE.19/2021</t>
  </si>
  <si>
    <t>ENE.20/2021</t>
  </si>
  <si>
    <t>ENE.21/2021</t>
  </si>
  <si>
    <t>ENE.23/2021</t>
  </si>
  <si>
    <t>ENE.25/2021</t>
  </si>
  <si>
    <t>ENE.27/2021</t>
  </si>
  <si>
    <t>ENE.29/2021</t>
  </si>
  <si>
    <t>ENE.30/2021</t>
  </si>
  <si>
    <t>ENE.31/2021</t>
  </si>
  <si>
    <t>FEB.01/2021</t>
  </si>
  <si>
    <t>FEB.02/2021</t>
  </si>
  <si>
    <t>FEB.03/2021</t>
  </si>
  <si>
    <t>FEB.04/2021</t>
  </si>
  <si>
    <t>FEB.06/2021</t>
  </si>
  <si>
    <t>FEB.07/2021</t>
  </si>
  <si>
    <t>FEB.08/2021</t>
  </si>
  <si>
    <t>FEB.10/2021</t>
  </si>
  <si>
    <t>FEB.11/2021</t>
  </si>
  <si>
    <t>FEB.13/2021</t>
  </si>
  <si>
    <t>FEB.14/2021</t>
  </si>
  <si>
    <t>FEB.15/2021</t>
  </si>
  <si>
    <t>FEB.16/2021</t>
  </si>
  <si>
    <t>FEB.17/2021</t>
  </si>
  <si>
    <t>FEB.19/2021</t>
  </si>
  <si>
    <t>FEB.22/2021</t>
  </si>
  <si>
    <t>FEB.25/2021</t>
  </si>
  <si>
    <t>FEB.26/2021</t>
  </si>
  <si>
    <t>FEB.27/2021</t>
  </si>
  <si>
    <t>FEB.28/2021</t>
  </si>
  <si>
    <t>MAR.01/2021</t>
  </si>
  <si>
    <t>MAR.02/2021</t>
  </si>
  <si>
    <t>MAR.06/2021</t>
  </si>
  <si>
    <t>MAR.12/2021</t>
  </si>
  <si>
    <t>MAR.13/2021</t>
  </si>
  <si>
    <t>MAR.18/2021</t>
  </si>
  <si>
    <t>MAR.19/2021</t>
  </si>
  <si>
    <t>MAR.20/2021</t>
  </si>
  <si>
    <t>MAR.21/2021</t>
  </si>
  <si>
    <t>MAR.23/2021</t>
  </si>
  <si>
    <t>MAR.24/2021</t>
  </si>
  <si>
    <t>MAR.25/2021</t>
  </si>
  <si>
    <t>MAR.26/2021</t>
  </si>
  <si>
    <t>MAR.27/2021</t>
  </si>
  <si>
    <t>MAR.28/2021</t>
  </si>
  <si>
    <t>MAR.29/2021</t>
  </si>
  <si>
    <t>MAR.30/2021</t>
  </si>
  <si>
    <t>ABR.02/2021</t>
  </si>
  <si>
    <t>ABR.05/2021</t>
  </si>
  <si>
    <t>ABR.06/2021</t>
  </si>
  <si>
    <t>ABR.10/2021</t>
  </si>
  <si>
    <t>ABR.12/2021</t>
  </si>
  <si>
    <t>ABR.13/2021</t>
  </si>
  <si>
    <t>ABR.15/2021</t>
  </si>
  <si>
    <t>ABR.16/2021</t>
  </si>
  <si>
    <t>ABR.17/2021</t>
  </si>
  <si>
    <t>ABR.18/2021</t>
  </si>
  <si>
    <t>ABR.21/2021</t>
  </si>
  <si>
    <t>ABR.22/2021</t>
  </si>
  <si>
    <t>ABR.23/2021</t>
  </si>
  <si>
    <t>ABR.24/2021</t>
  </si>
  <si>
    <t>ABR.27/2021</t>
  </si>
  <si>
    <t>MAY.01/2021</t>
  </si>
  <si>
    <t>MAY.09/2021</t>
  </si>
  <si>
    <t>MAY.22/2021</t>
  </si>
  <si>
    <t>MAY.31/2021</t>
  </si>
  <si>
    <t>JUN.02/2021</t>
  </si>
  <si>
    <t>JUN.13/2021</t>
  </si>
  <si>
    <t>JUN.30/2021</t>
  </si>
  <si>
    <t>JUL.04/2021</t>
  </si>
  <si>
    <t>JUL.10/2021</t>
  </si>
  <si>
    <t>JUL.15/2021</t>
  </si>
  <si>
    <t>JUL.19/2021</t>
  </si>
  <si>
    <t>AGO.04/2021</t>
  </si>
  <si>
    <t>AGO.08/2021</t>
  </si>
  <si>
    <t>AGO.18/2021</t>
  </si>
  <si>
    <t>AGO.26/2021</t>
  </si>
  <si>
    <t>AGO.29/2021</t>
  </si>
  <si>
    <t>SEP.08/2021</t>
  </si>
  <si>
    <t>SEP.11/2021</t>
  </si>
  <si>
    <t>SEP.26/2021</t>
  </si>
  <si>
    <t>SEP.30/2021</t>
  </si>
  <si>
    <t>OCT.05/2021</t>
  </si>
  <si>
    <t>OCT.08/2021</t>
  </si>
  <si>
    <t>OCT.09/2021</t>
  </si>
  <si>
    <t>OCT.10/2021</t>
  </si>
  <si>
    <t>OCT.11/2021</t>
  </si>
  <si>
    <t>OCT.12/2021</t>
  </si>
  <si>
    <t>OCT.14/2021</t>
  </si>
  <si>
    <t>OCT.15/2021</t>
  </si>
  <si>
    <t>OCT.16/2021</t>
  </si>
  <si>
    <t>OCT.17/2021</t>
  </si>
  <si>
    <t>OCT.18/2021</t>
  </si>
  <si>
    <t>OCT.19/2021</t>
  </si>
  <si>
    <t>OCT.22/2021</t>
  </si>
  <si>
    <t>OCT.24/2021</t>
  </si>
  <si>
    <t>OCT.25/2021</t>
  </si>
  <si>
    <t>OCT.27/2021</t>
  </si>
  <si>
    <t>OCT.28/2021</t>
  </si>
  <si>
    <t>OCT.29/2021</t>
  </si>
  <si>
    <t>OCT.30/2021</t>
  </si>
  <si>
    <t>OCT.31/2021</t>
  </si>
  <si>
    <t>NOV.01/2021</t>
  </si>
  <si>
    <t>NOV.04/2021</t>
  </si>
  <si>
    <t>NOV.06/2021</t>
  </si>
  <si>
    <t>NOV.09/2021</t>
  </si>
  <si>
    <t>NOV.10/2021</t>
  </si>
  <si>
    <t>NOV.12/2021</t>
  </si>
  <si>
    <t>NOV.13/2021</t>
  </si>
  <si>
    <t>NOV.14/2021</t>
  </si>
  <si>
    <t>NOV.19/2021</t>
  </si>
  <si>
    <t>NOV.20/2021</t>
  </si>
  <si>
    <t>NOV.26/2021</t>
  </si>
  <si>
    <t>NOV.27/2021</t>
  </si>
  <si>
    <t>NOV.29/2021</t>
  </si>
  <si>
    <t>DIC.03/2021</t>
  </si>
  <si>
    <t>DIC.04/2021</t>
  </si>
  <si>
    <t>DIC.06/2021</t>
  </si>
  <si>
    <t>DIC.13/2021</t>
  </si>
  <si>
    <t>DIC.14/2021</t>
  </si>
  <si>
    <t>DIC.15/2021</t>
  </si>
  <si>
    <t>DIC.16/2021</t>
  </si>
  <si>
    <t>DIC.17/2021</t>
  </si>
  <si>
    <t>DIC.19/2021</t>
  </si>
  <si>
    <t>DIC.21/2021</t>
  </si>
  <si>
    <t>DIC.24/2021</t>
  </si>
  <si>
    <t>DIC.28/2021</t>
  </si>
  <si>
    <t>DIC.29/2021</t>
  </si>
  <si>
    <t>DIC.30/2021</t>
  </si>
  <si>
    <t>ENE.01/2022</t>
  </si>
  <si>
    <t>ENE.02/2022</t>
  </si>
  <si>
    <t>ENE.04/2022</t>
  </si>
  <si>
    <t>ENE.05/2022</t>
  </si>
  <si>
    <t>ENE.06/2022</t>
  </si>
  <si>
    <t>ENE.07/2022</t>
  </si>
  <si>
    <t>ENE.08/2022</t>
  </si>
  <si>
    <t>ENE.09/2022</t>
  </si>
  <si>
    <t>ENE.11/2022</t>
  </si>
  <si>
    <t>ENE.15/2022</t>
  </si>
  <si>
    <t>ENE.17/2022</t>
  </si>
  <si>
    <t>ENE.18/2022</t>
  </si>
  <si>
    <t>ENE.21/2022</t>
  </si>
  <si>
    <t>ENE.25/2022</t>
  </si>
  <si>
    <t>ENE.27/2022</t>
  </si>
  <si>
    <t>ENE.28/2022</t>
  </si>
  <si>
    <t>FEB.02/2022</t>
  </si>
  <si>
    <t>FEB.07/2022</t>
  </si>
  <si>
    <t>FEB.15/2022</t>
  </si>
  <si>
    <t>FEB.24/2022</t>
  </si>
  <si>
    <t>FEB.26/2022</t>
  </si>
  <si>
    <t>MAR.05/2022</t>
  </si>
  <si>
    <t>MAR.11/2022</t>
  </si>
  <si>
    <t>MAR.14/2022</t>
  </si>
  <si>
    <t>MAR.22/2022</t>
  </si>
  <si>
    <t>MAR.25/2022</t>
  </si>
  <si>
    <t>MAR.29/2022</t>
  </si>
  <si>
    <t>ABR.02/2022</t>
  </si>
  <si>
    <t>ABR.12/2022</t>
  </si>
  <si>
    <t>ABR.30/2022</t>
  </si>
  <si>
    <t>MAY.01/2022</t>
  </si>
  <si>
    <t>MAY.03/2022</t>
  </si>
  <si>
    <t>MAY.15/2022</t>
  </si>
  <si>
    <t>MAY.21/2022</t>
  </si>
  <si>
    <t>MAY.29/2022</t>
  </si>
  <si>
    <t>MAY.30/2022</t>
  </si>
  <si>
    <t>JUN.16/2022</t>
  </si>
  <si>
    <t>JUN.21/2022</t>
  </si>
  <si>
    <t>JUN.25/2022</t>
  </si>
  <si>
    <t>JUL.03/2022</t>
  </si>
  <si>
    <t>JUL.10/2022</t>
  </si>
  <si>
    <t>JUL.13/2022</t>
  </si>
  <si>
    <t>JUL.14/2022</t>
  </si>
  <si>
    <t>JUL.17/2022</t>
  </si>
  <si>
    <t>JUL.18/2022</t>
  </si>
  <si>
    <t>JUL.20/2022</t>
  </si>
  <si>
    <t>JUL.21/2022</t>
  </si>
  <si>
    <t>JUL.24/2022</t>
  </si>
  <si>
    <t>JUL.28/2022</t>
  </si>
  <si>
    <t>JUL.29/2022</t>
  </si>
  <si>
    <t>JUL.30/2022</t>
  </si>
  <si>
    <t>JUL.31/2022</t>
  </si>
  <si>
    <t>AGO.05/2022</t>
  </si>
  <si>
    <t>AGO.06/2022</t>
  </si>
  <si>
    <t>AGO.07/2022</t>
  </si>
  <si>
    <t>AGO.10/2022</t>
  </si>
  <si>
    <t>AGO.11/2022</t>
  </si>
  <si>
    <t>AGO.16/2022</t>
  </si>
  <si>
    <t>AGO.19/2022</t>
  </si>
  <si>
    <t>AGO.20/2022</t>
  </si>
  <si>
    <t>AGO.21/2022</t>
  </si>
  <si>
    <t>AGO.22/2022</t>
  </si>
  <si>
    <t>AGO.23/2022</t>
  </si>
  <si>
    <t>AGO.24/2022</t>
  </si>
  <si>
    <t>AGO.25/2022</t>
  </si>
  <si>
    <t>AGO.26/2022</t>
  </si>
  <si>
    <t>AGO.27/2022</t>
  </si>
  <si>
    <t>AGO.29/2022</t>
  </si>
  <si>
    <t>SEP.02/2022</t>
  </si>
  <si>
    <t>SEP.04/2022</t>
  </si>
  <si>
    <t>SEP.06/2022</t>
  </si>
  <si>
    <t>SEP.08/2022</t>
  </si>
  <si>
    <t>SEP.12/2022</t>
  </si>
  <si>
    <t>SEP.14/2022</t>
  </si>
  <si>
    <t>SEP.15/2022</t>
  </si>
  <si>
    <t>SEP.16/2022</t>
  </si>
  <si>
    <t>SEP.18/2022</t>
  </si>
  <si>
    <t>SEP.20/2022</t>
  </si>
  <si>
    <t>SEP.21/2022</t>
  </si>
  <si>
    <t>SEP.24/2022</t>
  </si>
  <si>
    <t>SEP.26/2022</t>
  </si>
  <si>
    <t>SEP.29/2022</t>
  </si>
  <si>
    <t>OCT.01/2022</t>
  </si>
  <si>
    <t>OCT.02/2022</t>
  </si>
  <si>
    <t>OCT.04/2022</t>
  </si>
  <si>
    <t>OCT.05/2022</t>
  </si>
  <si>
    <t>OCT.06/2022</t>
  </si>
  <si>
    <t>OCT.07/2022</t>
  </si>
  <si>
    <t>OCT.09/2022</t>
  </si>
  <si>
    <t>OCT.10/2022</t>
  </si>
  <si>
    <t>OCT.11/2022</t>
  </si>
  <si>
    <t>OCT.12/2022</t>
  </si>
  <si>
    <t>OCT.17/2022</t>
  </si>
  <si>
    <t>OCT.27/2022</t>
  </si>
  <si>
    <t>OCT.31/2022</t>
  </si>
  <si>
    <t>NOV.03/2022</t>
  </si>
  <si>
    <t>NOV.10/2022</t>
  </si>
  <si>
    <t>NOV.11/2022</t>
  </si>
  <si>
    <t>NOV.12/2022</t>
  </si>
  <si>
    <t>NOV.13/2022</t>
  </si>
  <si>
    <t>NOV.14/2022</t>
  </si>
  <si>
    <t>NOV.15/2022</t>
  </si>
  <si>
    <t>NOV.16/2022</t>
  </si>
  <si>
    <t>NOV.18/2022</t>
  </si>
  <si>
    <t>NOV.20/2022</t>
  </si>
  <si>
    <t>NOV.21/2022</t>
  </si>
  <si>
    <t>NOV.22/2022</t>
  </si>
  <si>
    <t>NOV.24/2022</t>
  </si>
  <si>
    <t>NOV.25/2022</t>
  </si>
  <si>
    <t>NOV.26/2022</t>
  </si>
  <si>
    <t>NOV.27/2022</t>
  </si>
  <si>
    <t>NOV.28/2022</t>
  </si>
  <si>
    <t>DIC.01/2022</t>
  </si>
  <si>
    <t>DIC.04/2022</t>
  </si>
  <si>
    <t>DIC.10/2022</t>
  </si>
  <si>
    <t>DIC.17/2022</t>
  </si>
  <si>
    <t>DIC.18/2022</t>
  </si>
  <si>
    <t>DIC.20/2022</t>
  </si>
  <si>
    <t>DIC.21/2022</t>
  </si>
  <si>
    <t>DIC.25/2022</t>
  </si>
  <si>
    <t>DIC.27/2022</t>
  </si>
  <si>
    <t>DIC.28/2022</t>
  </si>
  <si>
    <t>DIC.29/2022</t>
  </si>
  <si>
    <t>DIC.30/2022</t>
  </si>
  <si>
    <t>ENE.01/2023</t>
  </si>
  <si>
    <t>ENE.02/2023</t>
  </si>
  <si>
    <t>ENE.05/2023</t>
  </si>
  <si>
    <t>ENE.14/2023</t>
  </si>
  <si>
    <t>ENE.16/2023</t>
  </si>
  <si>
    <t>ENE.18/2023</t>
  </si>
  <si>
    <t>ENE.19/2023</t>
  </si>
  <si>
    <t>ENE.20/2023</t>
  </si>
  <si>
    <t>ENE.21/2023</t>
  </si>
  <si>
    <t>ENE.25/2023</t>
  </si>
  <si>
    <t>ENE.26/2023</t>
  </si>
  <si>
    <t>ENE.27/2023</t>
  </si>
  <si>
    <t>ENE.29/2023</t>
  </si>
  <si>
    <t>ENE.30/2023</t>
  </si>
  <si>
    <t>ENE.31/2023</t>
  </si>
  <si>
    <t>FEB.02/2023</t>
  </si>
  <si>
    <t>FEB.04/2023</t>
  </si>
  <si>
    <t>FEB.07/2023</t>
  </si>
  <si>
    <t>FEB.08/2023</t>
  </si>
  <si>
    <t>FEB.11/2023</t>
  </si>
  <si>
    <t>FEB.13/2023</t>
  </si>
  <si>
    <t>FEB.14/2023</t>
  </si>
  <si>
    <t>FEB.15/2023</t>
  </si>
  <si>
    <t>FEB.17/2023</t>
  </si>
  <si>
    <t>FEB.18/2023</t>
  </si>
  <si>
    <t>FEB.19/2023</t>
  </si>
  <si>
    <t>FEB.22/2023</t>
  </si>
  <si>
    <t>FEB.23/2023</t>
  </si>
  <si>
    <t>FEB.24/2023</t>
  </si>
  <si>
    <t>FEB.27/2023</t>
  </si>
  <si>
    <t>FEB.28/2023</t>
  </si>
  <si>
    <t>MAR.01/2023</t>
  </si>
  <si>
    <t>MAR.02/2023</t>
  </si>
  <si>
    <t>MAR.04/2023</t>
  </si>
  <si>
    <t>MAR.06/2023</t>
  </si>
  <si>
    <t>MAR.07/2023</t>
  </si>
  <si>
    <t>MAR.08/2023</t>
  </si>
  <si>
    <t>MAR.09/2023</t>
  </si>
  <si>
    <t>MAR.12/2023</t>
  </si>
  <si>
    <t>MAR.16/2023</t>
  </si>
  <si>
    <t>MAR.17/2023</t>
  </si>
  <si>
    <t>MAR.18/2023</t>
  </si>
  <si>
    <t>MAR.20/2023</t>
  </si>
  <si>
    <t>MAR.22/2023</t>
  </si>
  <si>
    <t>MAR.23/2023</t>
  </si>
  <si>
    <t>MAR.24/2023</t>
  </si>
  <si>
    <t>MAR.26/2023</t>
  </si>
  <si>
    <t>MAR.30/2023</t>
  </si>
  <si>
    <t>ABR.01/2023</t>
  </si>
  <si>
    <t>ABR.04/2023</t>
  </si>
  <si>
    <t>ABR.05/2023</t>
  </si>
  <si>
    <t>ABR.06/2023</t>
  </si>
  <si>
    <t>ABR.08/2023</t>
  </si>
  <si>
    <t>ABR.11/2023</t>
  </si>
  <si>
    <t>ABR.14/2023</t>
  </si>
  <si>
    <t>ABR.16/2023</t>
  </si>
  <si>
    <t>ABR.18/2023</t>
  </si>
  <si>
    <t>ABR.19/2023</t>
  </si>
  <si>
    <t>ABR.20/2023</t>
  </si>
  <si>
    <t>ABR.24/2023</t>
  </si>
  <si>
    <t>ABR.25/2023</t>
  </si>
  <si>
    <t>ABR.28/2023</t>
  </si>
  <si>
    <t>ABR.30/2023</t>
  </si>
  <si>
    <t>MAY.04/2023</t>
  </si>
  <si>
    <t>MAY.05/2023</t>
  </si>
  <si>
    <t>MAY.07/2023</t>
  </si>
  <si>
    <t>MAY.10/2023</t>
  </si>
  <si>
    <t>MAY.11/2023</t>
  </si>
  <si>
    <t>MAY.16/2023</t>
  </si>
  <si>
    <t>MAY.26/2023</t>
  </si>
  <si>
    <t>MAY.28/2023</t>
  </si>
  <si>
    <t>MAY.31/2023</t>
  </si>
  <si>
    <t>JUN.04/2023</t>
  </si>
  <si>
    <t>JUN.05/2023</t>
  </si>
  <si>
    <t>JUN.06/2023</t>
  </si>
  <si>
    <t>JUN.10/2023</t>
  </si>
  <si>
    <t>JUN.14/2023</t>
  </si>
  <si>
    <t>JUN.17/2023</t>
  </si>
  <si>
    <t>JUN.18/2023</t>
  </si>
  <si>
    <t>JUN.20/2023</t>
  </si>
  <si>
    <t>JUN.24/2023</t>
  </si>
  <si>
    <t>JUN.27/2023</t>
  </si>
  <si>
    <t>JUN.30/2023</t>
  </si>
  <si>
    <t>JUL.01/2023</t>
  </si>
  <si>
    <t>JUL.04/2023</t>
  </si>
  <si>
    <t>JUL.06/2023</t>
  </si>
  <si>
    <t>JUL.07/2023</t>
  </si>
  <si>
    <t>JUL.09/2023</t>
  </si>
  <si>
    <t>JUL.10/2023</t>
  </si>
  <si>
    <t>JUL.11/2023</t>
  </si>
  <si>
    <t>JUL.12/2023</t>
  </si>
  <si>
    <t>JUL.13/2023</t>
  </si>
  <si>
    <t>JUL.19/2023</t>
  </si>
  <si>
    <t>JUL.23/2023</t>
  </si>
  <si>
    <t>JUL.24/2023</t>
  </si>
  <si>
    <t>JUL.26/2023</t>
  </si>
  <si>
    <t>JUL.28/2023</t>
  </si>
  <si>
    <t>JUL.29/2023</t>
  </si>
  <si>
    <t>AGO.02/2023</t>
  </si>
  <si>
    <t>AGO.03/2023</t>
  </si>
  <si>
    <t>AGO.04/2023</t>
  </si>
  <si>
    <t>AGO.11/2023</t>
  </si>
  <si>
    <t>AGO.12/2023</t>
  </si>
  <si>
    <t>AGO.13/2023</t>
  </si>
  <si>
    <t>AGO.16/2023</t>
  </si>
  <si>
    <t>AGO.17/2023</t>
  </si>
  <si>
    <t>AGO.19/2023</t>
  </si>
  <si>
    <t>AGO.21/2023</t>
  </si>
  <si>
    <t>AGO.22/2023</t>
  </si>
  <si>
    <t>AGO.25/2023</t>
  </si>
  <si>
    <t>AGO.26/2023</t>
  </si>
  <si>
    <t>AGO.27/2023</t>
  </si>
  <si>
    <t>AGO.29/2023</t>
  </si>
  <si>
    <t>AGO.30/2023</t>
  </si>
  <si>
    <t>SEP.01/2023</t>
  </si>
  <si>
    <t>SEP.02/2023</t>
  </si>
  <si>
    <t>SEP.06/2023</t>
  </si>
  <si>
    <t>SEP.07/2023</t>
  </si>
  <si>
    <t>SEP.08/2023</t>
  </si>
  <si>
    <t>SEP.10/2023</t>
  </si>
  <si>
    <t>SEP.11/2023</t>
  </si>
  <si>
    <t>SEP.12/2023</t>
  </si>
  <si>
    <t>SEP.15/2023</t>
  </si>
  <si>
    <t>SEP.16/2023</t>
  </si>
  <si>
    <t>SEP.19/2023</t>
  </si>
  <si>
    <t>SEP.22/2023</t>
  </si>
  <si>
    <t>SEP.24/2023</t>
  </si>
  <si>
    <t>SEP.25/2023</t>
  </si>
  <si>
    <t>SEP.29/2023</t>
  </si>
  <si>
    <t>SEP.30/2023</t>
  </si>
  <si>
    <t>OCT.02/2023</t>
  </si>
  <si>
    <t>OCT.03/2023</t>
  </si>
  <si>
    <t>OCT.05/2023</t>
  </si>
  <si>
    <t>OCT.06/2023</t>
  </si>
  <si>
    <t>OCT.11/2023</t>
  </si>
  <si>
    <t>OCT.17/2023</t>
  </si>
  <si>
    <t>OCT.18/2023</t>
  </si>
  <si>
    <t>OCT.23/2023</t>
  </si>
  <si>
    <t>OCT.27/2023</t>
  </si>
  <si>
    <t>OCT.28/2023</t>
  </si>
  <si>
    <t>NOV.05/2023</t>
  </si>
  <si>
    <t>NOV.08/2023</t>
  </si>
  <si>
    <t>NOV.10/2023</t>
  </si>
  <si>
    <t>NOV.12/2023</t>
  </si>
  <si>
    <t>NOV.13/2023</t>
  </si>
  <si>
    <t>NOV.27/2023</t>
  </si>
  <si>
    <t>DIC.06/2023</t>
  </si>
  <si>
    <t>DIC.07/2023</t>
  </si>
  <si>
    <t>DIC.08/2023</t>
  </si>
  <si>
    <t>DIC.29/2023</t>
  </si>
  <si>
    <t>ENE.04/2024</t>
  </si>
  <si>
    <t>ENE.07/2024</t>
  </si>
  <si>
    <t>ENE.13/2024</t>
  </si>
  <si>
    <t>ENE.14/2024</t>
  </si>
  <si>
    <t>ENE.15/2024</t>
  </si>
  <si>
    <t>ENE.19/2024</t>
  </si>
  <si>
    <t>ENE.24/2024</t>
  </si>
  <si>
    <t>ENE.27/2024</t>
  </si>
  <si>
    <t>ENE.28/2024</t>
  </si>
  <si>
    <t>ENE.30/2024</t>
  </si>
  <si>
    <t>ENE.31/2024</t>
  </si>
  <si>
    <t>FEB.02/2024</t>
  </si>
  <si>
    <t>FEB.06/2024</t>
  </si>
  <si>
    <t>FEB.09/2024</t>
  </si>
  <si>
    <t>FEB.10/2024</t>
  </si>
  <si>
    <t>FEB.13/2024</t>
  </si>
  <si>
    <t>FEB.15/2024</t>
  </si>
  <si>
    <t>FEB.16/2024</t>
  </si>
  <si>
    <t>FEB.18/2024</t>
  </si>
  <si>
    <t>FEB.21/2024</t>
  </si>
  <si>
    <t>FEB.22/2024</t>
  </si>
  <si>
    <t>FEB.23/2024</t>
  </si>
  <si>
    <t>FEB.26/2024</t>
  </si>
  <si>
    <t>FEB.27/2024</t>
  </si>
  <si>
    <t>MAR.01/2024</t>
  </si>
  <si>
    <t>MAR.08/2024</t>
  </si>
  <si>
    <t>MAR.10/2024</t>
  </si>
  <si>
    <t>MAR.11/2024</t>
  </si>
  <si>
    <t>MAR.13/2024</t>
  </si>
  <si>
    <t>MAR.17/2024</t>
  </si>
  <si>
    <t>MAR.18/2024</t>
  </si>
  <si>
    <t>MAR.19/2024</t>
  </si>
  <si>
    <t>MAR.20/2024</t>
  </si>
  <si>
    <t>MAR.21/2024</t>
  </si>
  <si>
    <t>MAR.28/2024</t>
  </si>
  <si>
    <t>MAR.29/2024</t>
  </si>
  <si>
    <t>MAR.30/2024</t>
  </si>
  <si>
    <t>ABR.02/2024</t>
  </si>
  <si>
    <t>ABR.03/2024</t>
  </si>
  <si>
    <t>ABR.04/2024</t>
  </si>
  <si>
    <t>ABR.05/2024</t>
  </si>
  <si>
    <t>ABR.06/2024</t>
  </si>
  <si>
    <t>ABR.07/2024</t>
  </si>
  <si>
    <t>ABR.09/2024</t>
  </si>
  <si>
    <t>ABR.13/2024</t>
  </si>
  <si>
    <t>ABR.14/2024</t>
  </si>
  <si>
    <t>ABR.18/2024</t>
  </si>
  <si>
    <t>ABR.20/2024</t>
  </si>
  <si>
    <t>ABR.25/2024</t>
  </si>
  <si>
    <t>ABR.27/2024</t>
  </si>
  <si>
    <t>ABR.30/2024</t>
  </si>
  <si>
    <t>MAY.01/2024</t>
  </si>
  <si>
    <t>MAY.03/2024</t>
  </si>
  <si>
    <t>MAY.06/2024</t>
  </si>
  <si>
    <t>MAY.08/2024</t>
  </si>
  <si>
    <t>MAY.13/2024</t>
  </si>
  <si>
    <t>MAY.15/2024</t>
  </si>
  <si>
    <t>MAY.17/2024</t>
  </si>
  <si>
    <t>MAY.22/2024</t>
  </si>
  <si>
    <t>MAY.23/2024</t>
  </si>
  <si>
    <t>MAY.24/2024</t>
  </si>
  <si>
    <t>JUN.01/2024</t>
  </si>
  <si>
    <t>JUN.07/2024</t>
  </si>
  <si>
    <t>JUN.08/2024</t>
  </si>
  <si>
    <t>JUN.11/2024</t>
  </si>
  <si>
    <t>JUN.12/2024</t>
  </si>
  <si>
    <t>JUN.14/2024</t>
  </si>
  <si>
    <t>JUN.15/2024</t>
  </si>
  <si>
    <t>JUN.17/2024</t>
  </si>
  <si>
    <t>JUN.18/2024</t>
  </si>
  <si>
    <t>JUN.19/2024</t>
  </si>
  <si>
    <t>JUN.21/2024</t>
  </si>
  <si>
    <t>JUN.22/2024</t>
  </si>
  <si>
    <t>JUN.29/2024</t>
  </si>
  <si>
    <t>JUN.30/2024</t>
  </si>
  <si>
    <t>JUL.02/2024</t>
  </si>
  <si>
    <t>JUL.03/2024</t>
  </si>
  <si>
    <t>JUL.05/2024</t>
  </si>
  <si>
    <t>JUL.09/2024</t>
  </si>
  <si>
    <t>JUL.11/2024</t>
  </si>
  <si>
    <t>JUL.13/2024</t>
  </si>
  <si>
    <t>JUL.14/2024</t>
  </si>
  <si>
    <t>JUL.16/2024</t>
  </si>
  <si>
    <t>JUL.18/2024</t>
  </si>
  <si>
    <t>JUL.19/2024</t>
  </si>
  <si>
    <t>JUL.23/2024</t>
  </si>
  <si>
    <t>JUL.24/2024</t>
  </si>
  <si>
    <t>JUL.25/2024</t>
  </si>
  <si>
    <t>JUL.26/2024</t>
  </si>
  <si>
    <t>JUL.27/2024</t>
  </si>
  <si>
    <t>AGO.01/2024</t>
  </si>
  <si>
    <t>AGO.03/2024</t>
  </si>
  <si>
    <t>AGO.09/2024</t>
  </si>
  <si>
    <t>AGO.10/2024</t>
  </si>
  <si>
    <t>AGO.16/2024</t>
  </si>
  <si>
    <t>AGO.17/2024</t>
  </si>
  <si>
    <t>AGO.18/2024</t>
  </si>
  <si>
    <t>AGO.20/2024</t>
  </si>
  <si>
    <t>AGO.21/2024</t>
  </si>
  <si>
    <t>AGO.22/2024</t>
  </si>
  <si>
    <t>AGO.23/2024</t>
  </si>
  <si>
    <t>AGO.24/2024</t>
  </si>
  <si>
    <t>AGO.26/2024</t>
  </si>
  <si>
    <t>AGO.28/2024</t>
  </si>
  <si>
    <t>AGO.29/2024</t>
  </si>
  <si>
    <t>AGO.31/2024</t>
  </si>
  <si>
    <t>SEP.02/2024</t>
  </si>
  <si>
    <t>SEP.03/2024</t>
  </si>
  <si>
    <t>SEP.04/2024</t>
  </si>
  <si>
    <t>SEP.05/2024</t>
  </si>
  <si>
    <t>SEP.06/2024</t>
  </si>
  <si>
    <t>SEP.07/2024</t>
  </si>
  <si>
    <t>SEP.08/2024</t>
  </si>
  <si>
    <t>SEP.09/2024</t>
  </si>
  <si>
    <t>SEP.11/2024</t>
  </si>
  <si>
    <t>SEP.12/2024</t>
  </si>
  <si>
    <t>SEP.13/2024</t>
  </si>
  <si>
    <t>SEP.14/2024</t>
  </si>
  <si>
    <t>SEP.17/2024</t>
  </si>
  <si>
    <t>SEP.18/2024</t>
  </si>
  <si>
    <t>SEP.20/2024</t>
  </si>
  <si>
    <t>SEP.21/2024</t>
  </si>
  <si>
    <t>SEP.22/2024</t>
  </si>
  <si>
    <t>SEP.23/2024</t>
  </si>
  <si>
    <t>SEP.24/2024</t>
  </si>
  <si>
    <t>SEP.25/2024</t>
  </si>
  <si>
    <t>SEP.26/2024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</si>
</sst>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dd/mm/yyyy;@"/>
  </numFmts>
  <fonts count="14">
    <font>
      <sz val="11"/>
      <color theme="1"/>
      <name val="Aptos Narrow"/>
      <family val="2"/>
      <scheme val="minor"/>
    </font>
    <font>
      <b/>
      <sz val="8"/>
      <name val="Workesens"/>
    </font>
    <font>
      <sz val="8"/>
      <color theme="1"/>
      <name val="Workesens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9" fontId="8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pivotButton="1"/>
    <xf numFmtId="0" fontId="0" fillId="7" borderId="0" xfId="0" applyFill="1"/>
    <xf numFmtId="0" fontId="0" fillId="8" borderId="0" xfId="0" applyFill="1"/>
    <xf numFmtId="0" fontId="0" fillId="5" borderId="0" xfId="0" applyFill="1"/>
    <xf numFmtId="0" fontId="0" fillId="9" borderId="0" xfId="0" applyFill="1"/>
    <xf numFmtId="0" fontId="4" fillId="0" borderId="0" xfId="0" applyFont="1" applyAlignment="1">
      <alignment vertical="center" textRotation="90"/>
    </xf>
    <xf numFmtId="0" fontId="3" fillId="7" borderId="0" xfId="0" applyFont="1" applyFill="1"/>
    <xf numFmtId="0" fontId="3" fillId="8" borderId="0" xfId="0" applyFont="1" applyFill="1"/>
    <xf numFmtId="0" fontId="3" fillId="5" borderId="0" xfId="0" applyFont="1" applyFill="1"/>
    <xf numFmtId="0" fontId="3" fillId="9" borderId="0" xfId="0" applyFont="1" applyFill="1"/>
    <xf numFmtId="0" fontId="3" fillId="7" borderId="0" xfId="0" applyFont="1" applyFill="1" applyAlignment="1">
      <alignment horizontal="center"/>
    </xf>
    <xf numFmtId="9" fontId="3" fillId="7" borderId="0" xfId="2" applyFont="1" applyFill="1"/>
    <xf numFmtId="9" fontId="0" fillId="7" borderId="0" xfId="0" applyNumberFormat="1" applyFill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5" fillId="0" borderId="1" xfId="1" applyFont="1" applyBorder="1" applyAlignment="1">
      <alignment horizontal="left"/>
    </xf>
    <xf numFmtId="0" fontId="5" fillId="10" borderId="1" xfId="1" applyFont="1" applyFill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2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9" fillId="11" borderId="1" xfId="0" applyFont="1" applyFill="1" applyBorder="1" applyAlignment="1">
      <alignment horizontal="center" vertical="center" wrapText="1"/>
    </xf>
    <xf numFmtId="14" fontId="11" fillId="12" borderId="1" xfId="0" applyNumberFormat="1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 wrapText="1"/>
    </xf>
    <xf numFmtId="0" fontId="13" fillId="12" borderId="9" xfId="0" applyFont="1" applyFill="1" applyBorder="1" applyAlignment="1">
      <alignment horizontal="center" vertical="center" wrapText="1"/>
    </xf>
    <xf numFmtId="10" fontId="13" fillId="12" borderId="9" xfId="0" applyNumberFormat="1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/>
    </xf>
    <xf numFmtId="14" fontId="11" fillId="12" borderId="5" xfId="0" applyNumberFormat="1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center" wrapText="1"/>
    </xf>
    <xf numFmtId="0" fontId="13" fillId="12" borderId="10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14" fontId="11" fillId="12" borderId="4" xfId="0" applyNumberFormat="1" applyFont="1" applyFill="1" applyBorder="1" applyAlignment="1">
      <alignment horizontal="center" vertical="center"/>
    </xf>
    <xf numFmtId="14" fontId="11" fillId="12" borderId="2" xfId="0" applyNumberFormat="1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14" borderId="4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vertical="top" wrapText="1"/>
    </xf>
    <xf numFmtId="14" fontId="0" fillId="0" borderId="1" xfId="0" applyNumberFormat="1" applyBorder="1" applyAlignment="1">
      <alignment horizontal="center"/>
    </xf>
    <xf numFmtId="14" fontId="0" fillId="0" borderId="9" xfId="0" applyNumberFormat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4" fillId="6" borderId="0" xfId="0" applyFont="1" applyFill="1" applyAlignment="1">
      <alignment horizontal="center" vertical="center" textRotation="90"/>
    </xf>
    <xf numFmtId="0" fontId="3" fillId="8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</cellXfs>
  <cellStyles count="3">
    <cellStyle name="Normal" xfId="0" builtinId="0"/>
    <cellStyle name="Normal 2" xfId="1" xr:uid="{D54A5A1F-B687-49E9-B34F-153228487CF9}"/>
    <cellStyle name="Porcentaje" xfId="2" builtinId="5"/>
  </cellStyles>
  <dxfs count="47">
    <dxf>
      <font>
        <b/>
      </font>
    </dxf>
    <dxf>
      <font>
        <b/>
      </font>
    </dxf>
    <dxf>
      <numFmt numFmtId="19" formatCode="d/mm/yyyy"/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Workesens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Workesens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numFmt numFmtId="14" formatCode="0.00%"/>
      <fill>
        <patternFill patternType="solid">
          <fgColor rgb="FF000000"/>
          <bgColor rgb="FFE2EFD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fill>
        <patternFill patternType="solid">
          <fgColor rgb="FF000000"/>
          <bgColor rgb="FFE2EFD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fill>
        <patternFill patternType="solid">
          <fgColor rgb="FF000000"/>
          <bgColor rgb="FFE2EFD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E2EF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E2EF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9" formatCode="d/mm/yyyy"/>
      <fill>
        <patternFill patternType="solid">
          <fgColor rgb="FF000000"/>
          <bgColor rgb="FFE2EF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9" formatCode="d/mm/yyyy"/>
      <fill>
        <patternFill patternType="solid">
          <fgColor rgb="FF000000"/>
          <bgColor rgb="FFE2EFDA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D9E1F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%20Torres%20Triana/Desktop/A&#209;O%202022/BASE%20PARA%20BUSCAR/BASE%20ACCIDENTES%20A&#209;O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BASEACCIDENTES"/>
      <sheetName val="COMUNASCORRE"/>
      <sheetName val="PLACA"/>
      <sheetName val="Hoja1"/>
      <sheetName val="GRAFICA"/>
      <sheetName val="PRESENTACION"/>
      <sheetName val="PRESENTACION2"/>
      <sheetName val="PONAL-AGENTES"/>
      <sheetName val="TABLADINAMICA"/>
      <sheetName val="PUNTOSSINIESTRALIDAD"/>
      <sheetName val="HIPOTESIS"/>
      <sheetName val="SALIDAPATIOS"/>
      <sheetName val="SALIDAPATIOSPRESENTACION"/>
    </sheetNames>
    <sheetDataSet>
      <sheetData sheetId="0">
        <row r="2">
          <cell r="C2">
            <v>44562</v>
          </cell>
        </row>
        <row r="3">
          <cell r="C3" t="str">
            <v>31/06/2022</v>
          </cell>
          <cell r="N3" t="str">
            <v>CENTRO</v>
          </cell>
        </row>
        <row r="4">
          <cell r="N4" t="str">
            <v>NORTE</v>
          </cell>
        </row>
        <row r="5">
          <cell r="N5" t="str">
            <v>ORIENTAL</v>
          </cell>
        </row>
        <row r="6">
          <cell r="B6" t="str">
            <v>ATROPELLO</v>
          </cell>
          <cell r="F6" t="str">
            <v>AUTOMÓVIL</v>
          </cell>
          <cell r="N6" t="str">
            <v>OCCIDENTAL</v>
          </cell>
        </row>
        <row r="7">
          <cell r="B7" t="str">
            <v>VOLCAMIENTO</v>
          </cell>
          <cell r="F7" t="str">
            <v>BUS</v>
          </cell>
          <cell r="N7" t="str">
            <v>SUR ORIENTAL</v>
          </cell>
        </row>
        <row r="8">
          <cell r="B8" t="str">
            <v>CAÍDA</v>
          </cell>
          <cell r="F8" t="str">
            <v>BUSETA</v>
          </cell>
          <cell r="N8" t="str">
            <v>SUR OCCIDENTAL</v>
          </cell>
        </row>
        <row r="9">
          <cell r="B9" t="str">
            <v>CHOQUE</v>
          </cell>
          <cell r="F9" t="str">
            <v>CAMIÓN</v>
          </cell>
        </row>
        <row r="10">
          <cell r="B10" t="str">
            <v>INCENDIO</v>
          </cell>
          <cell r="F10" t="str">
            <v>CAMIONETA</v>
          </cell>
        </row>
        <row r="11">
          <cell r="B11" t="str">
            <v>OTROS</v>
          </cell>
          <cell r="F11" t="str">
            <v>CAMPERO</v>
          </cell>
        </row>
        <row r="12">
          <cell r="F12" t="str">
            <v>MICROBUS</v>
          </cell>
          <cell r="J12" t="str">
            <v>ILESO</v>
          </cell>
        </row>
        <row r="13">
          <cell r="F13" t="str">
            <v>TRACTOCAMIÓN</v>
          </cell>
          <cell r="J13" t="str">
            <v>HERIDO</v>
          </cell>
        </row>
        <row r="14">
          <cell r="F14" t="str">
            <v>VOLQUETA</v>
          </cell>
          <cell r="J14" t="str">
            <v>MUERTO</v>
          </cell>
        </row>
        <row r="15">
          <cell r="B15" t="str">
            <v>VEHÍCULO</v>
          </cell>
          <cell r="F15" t="str">
            <v>MOTOCICLETA</v>
          </cell>
          <cell r="J15" t="str">
            <v>NN</v>
          </cell>
        </row>
        <row r="16">
          <cell r="B16" t="str">
            <v>SEMOVIENTE</v>
          </cell>
          <cell r="F16" t="str">
            <v>BICICLETA</v>
          </cell>
        </row>
        <row r="17">
          <cell r="B17" t="str">
            <v>OBJETO</v>
          </cell>
          <cell r="F17" t="str">
            <v>MOTOCARRO</v>
          </cell>
        </row>
        <row r="18">
          <cell r="F18" t="str">
            <v>MOTOTRICICLO</v>
          </cell>
        </row>
        <row r="19">
          <cell r="F19" t="str">
            <v>TRACCIÓNANIMAL</v>
          </cell>
          <cell r="J19" t="str">
            <v>SI</v>
          </cell>
          <cell r="N19" t="str">
            <v>MASCULINO</v>
          </cell>
        </row>
        <row r="20">
          <cell r="F20" t="str">
            <v>MOTOCICLO</v>
          </cell>
          <cell r="J20" t="str">
            <v>NO</v>
          </cell>
          <cell r="N20" t="str">
            <v>FEMENINO</v>
          </cell>
        </row>
        <row r="21">
          <cell r="B21" t="str">
            <v>MURO</v>
          </cell>
          <cell r="F21" t="str">
            <v>REMOLQUE</v>
          </cell>
        </row>
        <row r="22">
          <cell r="B22" t="str">
            <v>POSTE</v>
          </cell>
          <cell r="F22" t="str">
            <v>SEMIREMOLQUE</v>
          </cell>
        </row>
        <row r="23">
          <cell r="B23" t="str">
            <v>ÁRBOL</v>
          </cell>
          <cell r="J23" t="str">
            <v>NEGATIVA</v>
          </cell>
        </row>
        <row r="24">
          <cell r="B24" t="str">
            <v>BARANDA</v>
          </cell>
          <cell r="J24" t="str">
            <v>POSITIVA</v>
          </cell>
        </row>
        <row r="25">
          <cell r="B25" t="str">
            <v>SEMÁFORO</v>
          </cell>
        </row>
        <row r="26">
          <cell r="B26" t="str">
            <v>INMUEBLE</v>
          </cell>
          <cell r="F26" t="str">
            <v>OFICIAL</v>
          </cell>
        </row>
        <row r="27">
          <cell r="B27" t="str">
            <v>HIDRATANTE</v>
          </cell>
          <cell r="F27" t="str">
            <v>PUBLICO</v>
          </cell>
        </row>
        <row r="28">
          <cell r="B28" t="str">
            <v>VALLA</v>
          </cell>
          <cell r="F28" t="str">
            <v>PARTICULAR</v>
          </cell>
        </row>
        <row r="29">
          <cell r="B29" t="str">
            <v>TARIMA</v>
          </cell>
          <cell r="F29" t="str">
            <v>DIPLOMÁTICO</v>
          </cell>
        </row>
        <row r="30">
          <cell r="B30" t="str">
            <v>VEHÍCULOESTACIONADO</v>
          </cell>
        </row>
        <row r="34">
          <cell r="B34" t="str">
            <v>POLCA</v>
          </cell>
        </row>
        <row r="35">
          <cell r="A35" t="str">
            <v>PONAL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camilo Mora Vidal" refreshedDate="45832.680931134259" createdVersion="8" refreshedVersion="8" minRefreshableVersion="3" recordCount="802" xr:uid="{AEDA4BFC-5EB9-4668-8DF9-6F3A39F924E9}">
  <cacheSource type="worksheet">
    <worksheetSource name="Tabla1"/>
  </cacheSource>
  <cacheFields count="63">
    <cacheField name="FECHA DE ACCIDENTE" numFmtId="0">
      <sharedItems containsSemiMixedTypes="0" containsNonDate="0" containsDate="1" containsString="0" minDate="2021-01-05T00:00:00" maxDate="2025-06-02T00:00:00"/>
    </cacheField>
    <cacheField name="DIRECCIÓN" numFmtId="0">
      <sharedItems/>
    </cacheField>
    <cacheField name="LATITUD" numFmtId="0">
      <sharedItems containsBlank="1"/>
    </cacheField>
    <cacheField name="LONGITUD" numFmtId="0">
      <sharedItems containsBlank="1"/>
    </cacheField>
    <cacheField name="BARRIO" numFmtId="0">
      <sharedItems containsBlank="1"/>
    </cacheField>
    <cacheField name="COMUNA" numFmtId="0">
      <sharedItems containsBlank="1"/>
    </cacheField>
    <cacheField name="CORREGIMIENTO" numFmtId="0">
      <sharedItems containsBlank="1"/>
    </cacheField>
    <cacheField name="COMUNA/CORREG." numFmtId="0">
      <sharedItems/>
    </cacheField>
    <cacheField name="GENERO" numFmtId="0">
      <sharedItems containsBlank="1"/>
    </cacheField>
    <cacheField name="HORA" numFmtId="164">
      <sharedItems containsNonDate="0" containsDate="1" containsString="0" containsBlank="1" minDate="1899-12-30T00:00:00" maxDate="2024-02-22T00:00:00"/>
    </cacheField>
    <cacheField name="GRAVEDAD" numFmtId="0">
      <sharedItems containsBlank="1" count="5">
        <s v="CON HERIDOS"/>
        <s v="CON MUERTOS"/>
        <m/>
        <s v="SOLO DAÑOS" u="1"/>
        <s v="CON CON HERIDOSS" u="1"/>
      </sharedItems>
    </cacheField>
    <cacheField name="CLASE DE ACCIDENTE" numFmtId="0">
      <sharedItems containsBlank="1" count="11">
        <s v="ATROPELLO"/>
        <s v="CHOQUE"/>
        <s v="VOLCAMIENTO"/>
        <s v="CAÍDA"/>
        <s v="OTROS"/>
        <s v="CONQUE"/>
        <m/>
        <s v="OBJETO FIJO"/>
        <s v="OTRO"/>
        <s v="CAIDA OCUPANTE"/>
        <s v="INCENDIO" u="1"/>
      </sharedItems>
    </cacheField>
    <cacheField name="CHOQUE CON" numFmtId="0">
      <sharedItems/>
    </cacheField>
    <cacheField name="CLASE DE VEHÍCULO 1" numFmtId="0">
      <sharedItems containsBlank="1" count="14">
        <s v="AUTOMÓVIL"/>
        <s v="MOTOCICLETA"/>
        <s v="CAMIONETA"/>
        <s v="CAMIÓN"/>
        <s v="BUSETA"/>
        <s v="BICICLETA"/>
        <s v="TRACTOCAMIÓN"/>
        <s v="BUS"/>
        <s v="CAMPERO"/>
        <m/>
        <s v="MICROBÚS"/>
        <s v="VOLQUETA"/>
        <s v="MOTOCARRO"/>
        <s v="MICROBUS" u="1"/>
      </sharedItems>
    </cacheField>
    <cacheField name="SERVICIO 1" numFmtId="0">
      <sharedItems containsBlank="1"/>
    </cacheField>
    <cacheField name="HIPOTESIS 1" numFmtId="0">
      <sharedItems containsBlank="1" containsMixedTypes="1" containsNumber="1" containsInteger="1" minValue="0" maxValue="506"/>
    </cacheField>
    <cacheField name="GRAVEDAD CONDUCTOR 1" numFmtId="0">
      <sharedItems containsBlank="1" count="8">
        <s v="ILESO"/>
        <s v="CON HERIDOS"/>
        <m/>
        <s v="CON MUERTOS"/>
        <s v="HERIDO" u="1"/>
        <s v="NO" u="1"/>
        <s v="CON CON HERIDOSS" u="1"/>
        <s v="HERDIO" u="1"/>
      </sharedItems>
    </cacheField>
    <cacheField name="AUTORIZO EMBRIAGUEZ 1" numFmtId="0">
      <sharedItems containsBlank="1"/>
    </cacheField>
    <cacheField name="RESULTADO EMBRIAGUEZ 1" numFmtId="0">
      <sharedItems containsBlank="1"/>
    </cacheField>
    <cacheField name="FECHA NACIMIENTO CONDUCTOR 1" numFmtId="0">
      <sharedItems containsNonDate="0" containsDate="1" containsString="0" containsBlank="1" minDate="1934-09-15T00:00:00" maxDate="2009-11-30T00:00:00"/>
    </cacheField>
    <cacheField name="EDAD CONDUCTOR 1" numFmtId="0">
      <sharedItems containsSemiMixedTypes="0" containsString="0" containsNumber="1" containsInteger="1" minValue="15" maxValue="125"/>
    </cacheField>
    <cacheField name="RANGO DE EDAD CONDUCTOR 1" numFmtId="0">
      <sharedItems containsBlank="1" count="9">
        <e v="#NAME?"/>
        <s v="36-45" u="1"/>
        <s v="66 o Más" u="1"/>
        <s v="26-35" u="1"/>
        <s v="46-55" u="1"/>
        <s v="16-25" u="1"/>
        <s v="56-65" u="1"/>
        <e v="#N/A" u="1"/>
        <m u="1"/>
      </sharedItems>
    </cacheField>
    <cacheField name="CLASE DE VEHÍCULO 2" numFmtId="0">
      <sharedItems containsBlank="1"/>
    </cacheField>
    <cacheField name="SERVICIO 2" numFmtId="0">
      <sharedItems containsBlank="1"/>
    </cacheField>
    <cacheField name="HIPOTESIS 2" numFmtId="0">
      <sharedItems containsBlank="1" containsMixedTypes="1" containsNumber="1" containsInteger="1" minValue="49" maxValue="301"/>
    </cacheField>
    <cacheField name="GRAVEDAD CONDUCTOR 2" numFmtId="0">
      <sharedItems containsBlank="1" count="4">
        <m/>
        <s v="CON HERIDOS"/>
        <s v="ILESO"/>
        <s v="CON MUERTOS"/>
      </sharedItems>
    </cacheField>
    <cacheField name="AUTORIZO EMBRIAGUEZ 2" numFmtId="0">
      <sharedItems containsBlank="1"/>
    </cacheField>
    <cacheField name="RESULTADO EMBRIAGIEZ" numFmtId="0">
      <sharedItems containsBlank="1"/>
    </cacheField>
    <cacheField name="FECHA NACIMIENTO CONDUCTOR 2" numFmtId="0">
      <sharedItems containsNonDate="0" containsDate="1" containsString="0" containsBlank="1" minDate="1925-01-27T00:00:00" maxDate="2011-06-21T00:00:00"/>
    </cacheField>
    <cacheField name="EDAD CONDUCTOR 2" numFmtId="0">
      <sharedItems containsSemiMixedTypes="0" containsString="0" containsNumber="1" containsInteger="1" minValue="14" maxValue="125"/>
    </cacheField>
    <cacheField name="RANGO EDAD CONDUCTOR 2" numFmtId="0">
      <sharedItems/>
    </cacheField>
    <cacheField name="CLASE DE VEHÍCULO 3" numFmtId="0">
      <sharedItems containsBlank="1"/>
    </cacheField>
    <cacheField name="SERVICIO 3" numFmtId="0">
      <sharedItems containsBlank="1"/>
    </cacheField>
    <cacheField name="HIPOTESIS 3" numFmtId="0">
      <sharedItems containsString="0" containsBlank="1" containsNumber="1" containsInteger="1" minValue="121" maxValue="157"/>
    </cacheField>
    <cacheField name="GRAVEDAD CONDUCTOR 3" numFmtId="0">
      <sharedItems containsBlank="1" count="3">
        <m/>
        <s v="CON HERIDOS"/>
        <s v="ILESO"/>
      </sharedItems>
    </cacheField>
    <cacheField name="AUTORIZO EMBRIAGUEZ 3" numFmtId="0">
      <sharedItems containsBlank="1"/>
    </cacheField>
    <cacheField name="RESULTADO EMBRIAGIEZ 3" numFmtId="0">
      <sharedItems containsBlank="1"/>
    </cacheField>
    <cacheField name="FECHA NACIMIENTO CONDUCTOR 3" numFmtId="0">
      <sharedItems containsNonDate="0" containsDate="1" containsString="0" containsBlank="1" minDate="1960-01-11T00:00:00" maxDate="2002-09-03T00:00:00"/>
    </cacheField>
    <cacheField name="EDAD CONDUCTOR 3" numFmtId="0">
      <sharedItems containsString="0" containsBlank="1" containsNumber="1" containsInteger="1" minValue="22" maxValue="125"/>
    </cacheField>
    <cacheField name="RANGO EDAD CONDUCTOR 3" numFmtId="0">
      <sharedItems/>
    </cacheField>
    <cacheField name="PEATON" numFmtId="0">
      <sharedItems containsBlank="1" containsMixedTypes="1" containsNumber="1" containsInteger="1" minValue="1" maxValue="1" count="3">
        <s v="PEATON"/>
        <m/>
        <n v="1" u="1"/>
      </sharedItems>
    </cacheField>
    <cacheField name="PEATON HERIDO" numFmtId="0">
      <sharedItems containsString="0" containsBlank="1" containsNumber="1" containsInteger="1" minValue="1" maxValue="4"/>
    </cacheField>
    <cacheField name="PEATON MUERTO" numFmtId="0">
      <sharedItems containsString="0" containsBlank="1" containsNumber="1" containsInteger="1" minValue="1" maxValue="2" count="3">
        <m/>
        <n v="1"/>
        <n v="2"/>
      </sharedItems>
    </cacheField>
    <cacheField name="VEHÍCULO 1" numFmtId="0">
      <sharedItems containsString="0" containsBlank="1" containsNumber="1" containsInteger="1" minValue="1" maxValue="1"/>
    </cacheField>
    <cacheField name="VEHÍCULO 2" numFmtId="0">
      <sharedItems containsString="0" containsBlank="1" containsNumber="1" containsInteger="1" minValue="1" maxValue="1"/>
    </cacheField>
    <cacheField name="ACOMPAÑANTE" numFmtId="0">
      <sharedItems containsBlank="1" containsMixedTypes="1" containsNumber="1" containsInteger="1" minValue="1" maxValue="1" count="3">
        <m/>
        <s v="ACOMPAÑANTE"/>
        <n v="1" u="1"/>
      </sharedItems>
    </cacheField>
    <cacheField name="ACOMPAÑANTE HERIDO" numFmtId="0">
      <sharedItems containsString="0" containsBlank="1" containsNumber="1" containsInteger="1" minValue="1" maxValue="4"/>
    </cacheField>
    <cacheField name="ACOMPAÑANTE MUERTO" numFmtId="0">
      <sharedItems containsString="0" containsBlank="1" containsNumber="1" containsInteger="1" minValue="1" maxValue="1" count="2">
        <m/>
        <n v="1"/>
      </sharedItems>
    </cacheField>
    <cacheField name="VEHÍCULO-1" numFmtId="0">
      <sharedItems containsString="0" containsBlank="1" containsNumber="1" containsInteger="1" minValue="1" maxValue="1"/>
    </cacheField>
    <cacheField name="VEHÍCULO-2" numFmtId="0">
      <sharedItems containsBlank="1" containsMixedTypes="1" containsNumber="1" containsInteger="1" minValue="1" maxValue="1"/>
    </cacheField>
    <cacheField name="PASAJERO" numFmtId="0">
      <sharedItems containsBlank="1" count="2">
        <m/>
        <s v="PASAJERO"/>
      </sharedItems>
    </cacheField>
    <cacheField name="PASAJERO HERIDO" numFmtId="0">
      <sharedItems containsString="0" containsBlank="1" containsNumber="1" containsInteger="1" minValue="1" maxValue="11"/>
    </cacheField>
    <cacheField name="PASAJERO MUERTO" numFmtId="0">
      <sharedItems containsString="0" containsBlank="1" containsNumber="1" containsInteger="1" minValue="1" maxValue="1"/>
    </cacheField>
    <cacheField name="VEHÍCULO 1." numFmtId="0">
      <sharedItems containsString="0" containsBlank="1" containsNumber="1" containsInteger="1" minValue="1" maxValue="1"/>
    </cacheField>
    <cacheField name="VEHÍCULO-2," numFmtId="0">
      <sharedItems containsString="0" containsBlank="1" containsNumber="1" containsInteger="1" minValue="1" maxValue="1"/>
    </cacheField>
    <cacheField name="CONDUCTOR" numFmtId="0">
      <sharedItems containsBlank="1" containsMixedTypes="1" containsNumber="1" containsInteger="1" minValue="1" maxValue="1" count="3">
        <m/>
        <s v="CONDUCTOR"/>
        <n v="1" u="1"/>
      </sharedItems>
    </cacheField>
    <cacheField name="CONDUCTOR HERIDO" numFmtId="0">
      <sharedItems containsString="0" containsBlank="1" containsNumber="1" containsInteger="1" minValue="1" maxValue="3"/>
    </cacheField>
    <cacheField name="CONDUCTOR MUERTO" numFmtId="0">
      <sharedItems containsString="0" containsBlank="1" containsNumber="1" containsInteger="1" minValue="1" maxValue="1"/>
    </cacheField>
    <cacheField name="TOTAL HERIDOS" numFmtId="0">
      <sharedItems containsString="0" containsBlank="1" containsNumber="1" containsInteger="1" minValue="1" maxValue="12"/>
    </cacheField>
    <cacheField name="TOTAL MUERTO" numFmtId="0">
      <sharedItems containsString="0" containsBlank="1" containsNumber="1" containsInteger="1" minValue="1" maxValue="2" count="3">
        <m/>
        <n v="1"/>
        <n v="2"/>
      </sharedItems>
    </cacheField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 u="1"/>
      </sharedItems>
    </cacheField>
    <cacheField name="AÑO" numFmtId="0">
      <sharedItems containsBlank="1" count="7">
        <s v="2021"/>
        <s v="2022"/>
        <s v="2023"/>
        <s v="2024"/>
        <s v="2025"/>
        <m u="1"/>
        <s v="1900" u="1"/>
      </sharedItems>
    </cacheField>
    <cacheField name="CON MUERTOS" numFmtId="0">
      <sharedItems containsBlank="1"/>
    </cacheField>
  </cacheFields>
  <extLst>
    <ext xmlns:x14="http://schemas.microsoft.com/office/spreadsheetml/2009/9/main" uri="{725AE2AE-9491-48be-B2B4-4EB974FC3084}">
      <x14:pivotCacheDefinition pivotCacheId="16066377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2">
  <r>
    <d v="2021-01-05T00:00:00"/>
    <s v="KM70+500 VIA FGGA - GIRARDOT"/>
    <s v="4°35'03&quot;N"/>
    <s v="74°37'98.0&quot;W"/>
    <s v="LA PAMPA"/>
    <m/>
    <s v="CORREG. SUR OCCIDENTAL"/>
    <s v="CORREG. SUR OCCIDENTAL"/>
    <s v="MASCULINO"/>
    <d v="1899-12-30T14:35:00"/>
    <x v="0"/>
    <x v="0"/>
    <s v="VEHÍCULO"/>
    <x v="0"/>
    <s v="PÚBLICO"/>
    <m/>
    <x v="0"/>
    <s v="SI"/>
    <s v="NEGATIVA"/>
    <d v="1986-04-07T00:00:00"/>
    <n v="39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0"/>
    <x v="0"/>
    <m/>
  </r>
  <r>
    <d v="2021-01-05T00:00:00"/>
    <s v="TRANV. 12 No.16-75"/>
    <s v="4°37'76&quot;N"/>
    <s v="74°36'51.0&quot;W"/>
    <s v="BALMORAL"/>
    <s v="COMUNA SUR ORIENTAL"/>
    <m/>
    <s v="COMUNA SUR ORIENTAL"/>
    <s v="MASCULINO"/>
    <d v="1899-12-30T14:35:00"/>
    <x v="0"/>
    <x v="1"/>
    <s v="VEHÍCULO"/>
    <x v="0"/>
    <s v="PARTICULAR"/>
    <n v="157"/>
    <x v="0"/>
    <s v="SI"/>
    <s v="NEGATIVA"/>
    <d v="1951-11-14T00:00:00"/>
    <n v="73"/>
    <x v="0"/>
    <s v="MOTOCICLETA"/>
    <s v="PARTICULAR"/>
    <n v="157"/>
    <x v="1"/>
    <s v="SI"/>
    <s v="NEGATIVA"/>
    <d v="1968-03-01T00:00:00"/>
    <n v="5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0"/>
    <m/>
  </r>
  <r>
    <d v="2021-01-05T00:00:00"/>
    <s v="KM 63+500 VIA GIRARDOT - FGGA"/>
    <s v="4°19'27&quot;N"/>
    <s v="74°24'47.0&quot;W"/>
    <s v="LA PAMPA"/>
    <m/>
    <s v="CORREG. SUR OCCIDENTAL"/>
    <s v="CORREG. SUR OCCIDENTAL"/>
    <s v="MASCULINO"/>
    <d v="1899-12-30T18:10:00"/>
    <x v="0"/>
    <x v="1"/>
    <s v="VEHÍCULO"/>
    <x v="1"/>
    <s v="PARTICULAR"/>
    <m/>
    <x v="1"/>
    <s v="SI"/>
    <s v="NEGATIVA"/>
    <d v="1959-06-01T00:00:00"/>
    <n v="66"/>
    <x v="0"/>
    <s v="AUTOMÓVIL"/>
    <s v="PARTICULAR"/>
    <n v="105"/>
    <x v="2"/>
    <s v="SI"/>
    <s v="NEGATIVA"/>
    <d v="2001-01-12T00:00:00"/>
    <n v="2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0"/>
    <m/>
  </r>
  <r>
    <d v="2021-01-09T00:00:00"/>
    <s v="CALLE 3 NORTE No.13-15"/>
    <s v="4°34'85&quot;N"/>
    <s v="74°36'74.0&quot;W"/>
    <s v="GAITAN"/>
    <s v="COMUNA NORTE"/>
    <m/>
    <s v="COMUNA NORTE"/>
    <s v="MASCULINO"/>
    <d v="1899-12-30T18:10:00"/>
    <x v="0"/>
    <x v="0"/>
    <s v="VEHÍCULO"/>
    <x v="1"/>
    <s v="PARTICULAR"/>
    <n v="139"/>
    <x v="0"/>
    <s v="SI"/>
    <s v="NEGATIVA"/>
    <d v="1992-08-08T00:00:00"/>
    <n v="32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0"/>
    <x v="0"/>
    <m/>
  </r>
  <r>
    <d v="2021-01-15T00:00:00"/>
    <s v="NO REPORTA DIRECCION"/>
    <s v="4°32'40&quot;N"/>
    <s v="74°36'13.0&quot;W"/>
    <m/>
    <m/>
    <m/>
    <s v=""/>
    <s v="FEMENINO"/>
    <d v="1899-12-30T07:20:00"/>
    <x v="0"/>
    <x v="1"/>
    <s v="VEHÍCULO"/>
    <x v="2"/>
    <s v="PARTICULAR"/>
    <m/>
    <x v="0"/>
    <s v="SI"/>
    <s v="NEGATIVA"/>
    <d v="1982-12-09T00:00:00"/>
    <n v="42"/>
    <x v="0"/>
    <s v="MOTOCICLETA"/>
    <s v="PARTICULAR"/>
    <n v="157"/>
    <x v="1"/>
    <s v="SI"/>
    <s v="NEGATIVA"/>
    <d v="1997-03-19T00:00:00"/>
    <n v="2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0"/>
    <m/>
  </r>
  <r>
    <d v="2021-01-18T00:00:00"/>
    <s v="AV. MANUEL HUMBERTO No.21-31"/>
    <s v="4°33'16&quot;N"/>
    <s v="74°37'68.0&quot;W"/>
    <s v="BALMORAL"/>
    <s v="COMUNA SUR ORIENTAL"/>
    <m/>
    <s v="COMUNA SUR ORIENTAL"/>
    <s v="MASCULINO"/>
    <d v="1899-12-30T07:30:00"/>
    <x v="0"/>
    <x v="1"/>
    <s v="VEHÍCULO"/>
    <x v="3"/>
    <s v="PÚBLICO"/>
    <m/>
    <x v="0"/>
    <s v="NO"/>
    <m/>
    <d v="1990-11-15T00:00:00"/>
    <n v="34"/>
    <x v="0"/>
    <m/>
    <m/>
    <m/>
    <x v="1"/>
    <s v="SI"/>
    <s v="NEGATIVA"/>
    <d v="1947-09-28T00:00:00"/>
    <n v="7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0"/>
    <m/>
  </r>
  <r>
    <d v="2021-01-18T00:00:00"/>
    <s v="KM69+700 ANTIGUA PANAMERICANA"/>
    <m/>
    <m/>
    <s v="LA PAMPA"/>
    <m/>
    <s v="CORREG. SUR OCCIDENTAL"/>
    <s v="CORREG. SUR OCCIDENTAL"/>
    <s v="FEMENINO"/>
    <d v="1899-12-30T04:50:00"/>
    <x v="0"/>
    <x v="1"/>
    <s v="VEHÍCULO"/>
    <x v="1"/>
    <s v="PARTICULAR"/>
    <n v="123"/>
    <x v="1"/>
    <s v="SI"/>
    <s v="NEGATIVA"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0"/>
    <x v="0"/>
    <m/>
  </r>
  <r>
    <d v="2021-01-18T00:00:00"/>
    <s v="CRA 9 CALLE 3"/>
    <s v="4°33'16&quot;N"/>
    <s v="74°37'68.0&quot;W"/>
    <s v="GAITAN"/>
    <s v="COMUNA NORTE"/>
    <m/>
    <s v="COMUNA NORTE"/>
    <s v="MASCULINO"/>
    <d v="1899-12-30T10:00:00"/>
    <x v="0"/>
    <x v="1"/>
    <s v="VEHÍCULO"/>
    <x v="1"/>
    <s v="PARTICULAR"/>
    <s v="112/157"/>
    <x v="0"/>
    <s v="SI"/>
    <s v="NEGATIVA"/>
    <d v="1988-10-10T00:00:00"/>
    <n v="36"/>
    <x v="0"/>
    <s v="MICROBÚS"/>
    <s v="PÚBLICO"/>
    <m/>
    <x v="2"/>
    <s v="SI"/>
    <s v="NEGATIVA"/>
    <d v="1980-02-14T00:00:00"/>
    <n v="4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0"/>
    <m/>
  </r>
  <r>
    <d v="2021-01-20T00:00:00"/>
    <s v="KM 64 + 150 PANAMERICANA"/>
    <s v="4°19'29&quot;N"/>
    <s v="74°24'31.0&quot;W"/>
    <s v="LA PAMPA"/>
    <m/>
    <s v="CORREG. SUR OCCIDENTAL"/>
    <s v="CORREG. SUR OCCIDENTAL"/>
    <s v="MASCULINO"/>
    <d v="1899-12-30T08:00:00"/>
    <x v="0"/>
    <x v="1"/>
    <s v="VEHÍCULO"/>
    <x v="4"/>
    <s v="PÚBLICO"/>
    <m/>
    <x v="0"/>
    <s v="SI"/>
    <s v="NEGATIVA"/>
    <d v="1952-07-09T00:00:00"/>
    <n v="73"/>
    <x v="0"/>
    <s v="MOTOCICLETA"/>
    <s v="PARTICULAR"/>
    <n v="157"/>
    <x v="1"/>
    <s v="SI"/>
    <s v="NEGATIVA"/>
    <d v="1972-11-21T00:00:00"/>
    <n v="52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0"/>
    <x v="0"/>
    <m/>
  </r>
  <r>
    <d v="2021-01-27T00:00:00"/>
    <s v="CALLE 22 CRA 9 ESQUINA"/>
    <s v="4°33'01&quot;N"/>
    <s v="74°36'84.0&quot;W"/>
    <s v="VILLA CLARA"/>
    <s v="COMUNA SUR ORIENTAL"/>
    <m/>
    <s v="COMUNA SUR ORIENTAL"/>
    <s v="FEMENINO"/>
    <d v="1899-12-30T18:55:00"/>
    <x v="0"/>
    <x v="1"/>
    <s v="VEHÍCULO"/>
    <x v="0"/>
    <s v="PARTICULAR"/>
    <n v="139"/>
    <x v="0"/>
    <s v="SI"/>
    <s v="NEGATIVA"/>
    <d v="1971-08-21T00:00:00"/>
    <n v="53"/>
    <x v="0"/>
    <s v="MOTOCICLETA"/>
    <s v="PARTICULAR"/>
    <m/>
    <x v="1"/>
    <s v="SI"/>
    <s v="NEGATIVA"/>
    <d v="1982-04-02T00:00:00"/>
    <n v="4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0"/>
    <m/>
  </r>
  <r>
    <d v="2021-01-27T00:00:00"/>
    <s v="KM1+500 PUENTE DEL CUJA VIA ARBEL"/>
    <s v="4°19'13&quot;N"/>
    <s v="74°23'17.0&quot;W"/>
    <s v="LA ISLA"/>
    <m/>
    <s v="CORREG. SUR ORIENTAL"/>
    <s v="CORREG. SUR ORIENTAL"/>
    <s v="MASCULINO"/>
    <d v="1899-12-30T05:40:00"/>
    <x v="0"/>
    <x v="1"/>
    <s v="VEHÍCULO"/>
    <x v="5"/>
    <s v="PARTICULAR"/>
    <s v="099/157"/>
    <x v="1"/>
    <s v="SI"/>
    <s v="NEGATIVA"/>
    <d v="1997-01-24T00:00:00"/>
    <n v="28"/>
    <x v="0"/>
    <s v="MOTOCICLETA"/>
    <s v="PARTICULAR"/>
    <m/>
    <x v="1"/>
    <s v="SI"/>
    <s v="NEGATIVA"/>
    <d v="1981-03-28T00:00:00"/>
    <n v="4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0"/>
    <x v="0"/>
    <m/>
  </r>
  <r>
    <d v="2021-01-28T00:00:00"/>
    <s v="CALLE 8 No.28-30 "/>
    <s v="4°22'46&quot;N"/>
    <s v="74°20'40.0&quot;W"/>
    <s v="MONTE VERDE"/>
    <s v="COMUNA OCCIDENTAL"/>
    <m/>
    <s v="COMUNA OCCIDENTAL"/>
    <s v="MASCULINO"/>
    <d v="1899-12-30T12:14:00"/>
    <x v="0"/>
    <x v="0"/>
    <s v="OBJETO"/>
    <x v="6"/>
    <s v="PÚBLICO"/>
    <s v="157/139"/>
    <x v="0"/>
    <s v="SI"/>
    <s v="NEGATIVA"/>
    <d v="1994-06-19T00:00:00"/>
    <n v="31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0"/>
    <x v="0"/>
    <m/>
  </r>
  <r>
    <d v="2021-01-30T00:00:00"/>
    <s v="CALLE 4 CARRERA 8"/>
    <s v="4°34'56&quot;N"/>
    <s v="74°36'32.0&quot;W"/>
    <s v="FLORIDA"/>
    <s v="COMUNA NORTE"/>
    <m/>
    <s v="COMUNA NORTE"/>
    <s v="MASCULINO"/>
    <d v="1899-12-30T16:40:00"/>
    <x v="0"/>
    <x v="0"/>
    <s v="VEHÍCULO"/>
    <x v="1"/>
    <s v="PARTICULAR"/>
    <n v="157"/>
    <x v="0"/>
    <s v="SI"/>
    <s v="NEGATIVA"/>
    <d v="2001-05-29T00:00:00"/>
    <n v="24"/>
    <x v="0"/>
    <m/>
    <m/>
    <m/>
    <x v="0"/>
    <m/>
    <m/>
    <m/>
    <n v="125"/>
    <e v="#NAME?"/>
    <m/>
    <m/>
    <m/>
    <x v="0"/>
    <m/>
    <m/>
    <m/>
    <n v="125"/>
    <e v="#NAME?"/>
    <x v="0"/>
    <n v="2"/>
    <x v="0"/>
    <n v="1"/>
    <m/>
    <x v="0"/>
    <m/>
    <x v="0"/>
    <m/>
    <m/>
    <x v="0"/>
    <m/>
    <m/>
    <m/>
    <m/>
    <x v="0"/>
    <m/>
    <m/>
    <n v="2"/>
    <x v="0"/>
    <x v="0"/>
    <x v="0"/>
    <m/>
  </r>
  <r>
    <d v="2021-02-01T00:00:00"/>
    <s v="CRA 9 No. 1-25"/>
    <s v="4°20'53&quot;N"/>
    <s v="74°21'52.0&quot;W"/>
    <s v="FLORIDA"/>
    <s v="COMUNA NORTE"/>
    <m/>
    <s v="COMUNA NORTE"/>
    <s v="MASCULINO"/>
    <d v="1899-12-30T19:45:00"/>
    <x v="0"/>
    <x v="0"/>
    <s v="OTROS"/>
    <x v="1"/>
    <s v="PARTICULAR"/>
    <n v="157"/>
    <x v="1"/>
    <s v="SI"/>
    <s v="NEGATIVA"/>
    <d v="1989-09-09T00:00:00"/>
    <n v="3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1"/>
    <n v="1"/>
    <x v="0"/>
    <n v="1"/>
    <m/>
    <x v="0"/>
    <m/>
    <m/>
    <m/>
    <m/>
    <x v="1"/>
    <n v="1"/>
    <m/>
    <n v="3"/>
    <x v="0"/>
    <x v="1"/>
    <x v="0"/>
    <m/>
  </r>
  <r>
    <d v="2021-02-05T00:00:00"/>
    <s v="VIA GIRARDOT - BOGOTA KM 51+ 400"/>
    <s v="4°38'50&quot;N"/>
    <s v="74°38'52.0&quot;W"/>
    <s v="VEREDA USATAMA"/>
    <m/>
    <s v="CORREG. OCCIDENTAL"/>
    <s v="CORREG. OCCIDENTAL"/>
    <s v="MASCULINO"/>
    <d v="1899-12-30T15:50:00"/>
    <x v="1"/>
    <x v="1"/>
    <s v="VEHÍCULO"/>
    <x v="2"/>
    <s v="PÚBLICO"/>
    <n v="138"/>
    <x v="1"/>
    <s v="SI"/>
    <s v="NEGATIVA"/>
    <d v="1982-02-12T00:00:00"/>
    <n v="43"/>
    <x v="0"/>
    <s v="MOTOCICLETA"/>
    <s v="PARTICULAR"/>
    <m/>
    <x v="1"/>
    <s v="SI"/>
    <s v="NEGATIVA"/>
    <d v="1961-01-28T00:00:00"/>
    <n v="64"/>
    <e v="#NAME?"/>
    <m/>
    <m/>
    <m/>
    <x v="0"/>
    <m/>
    <m/>
    <m/>
    <n v="125"/>
    <e v="#NAME?"/>
    <x v="1"/>
    <m/>
    <x v="0"/>
    <m/>
    <m/>
    <x v="1"/>
    <m/>
    <x v="1"/>
    <m/>
    <n v="1"/>
    <x v="0"/>
    <m/>
    <m/>
    <m/>
    <m/>
    <x v="0"/>
    <m/>
    <m/>
    <m/>
    <x v="1"/>
    <x v="1"/>
    <x v="0"/>
    <s v="CON MUERTOS"/>
  </r>
  <r>
    <d v="2021-02-06T00:00:00"/>
    <s v="KM67+500 ENTRADA A POSTOBON"/>
    <s v="4°32'99&quot;N"/>
    <s v="74°38'11.0&quot;W"/>
    <s v="COOVIPROF"/>
    <s v="COMUNA SUR OCCIDENTAL"/>
    <m/>
    <s v="COMUNA SUR OCCIDENTAL"/>
    <s v="MASCULINO"/>
    <d v="1899-12-30T08:30:00"/>
    <x v="0"/>
    <x v="1"/>
    <s v="VEHÍCULO"/>
    <x v="1"/>
    <s v="PARTICULAR"/>
    <n v="105"/>
    <x v="1"/>
    <s v="SI"/>
    <s v="NEGATIVA"/>
    <d v="1989-10-30T00:00:00"/>
    <n v="35"/>
    <x v="0"/>
    <s v="MOTOCICLETA"/>
    <s v="PARTICULAR"/>
    <n v="157"/>
    <x v="2"/>
    <s v="SI"/>
    <s v="NEGATIVA"/>
    <d v="2000-02-23T00:00:00"/>
    <n v="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"/>
    <x v="0"/>
    <m/>
  </r>
  <r>
    <d v="2021-02-09T00:00:00"/>
    <s v="KM 64+300 VIA PANAMERICANA"/>
    <s v="4°32'68&quot;N"/>
    <s v="74°40'82.0&quot;W"/>
    <s v="LA PAMPA"/>
    <m/>
    <s v="CORREG. SUR OCCIDENTAL"/>
    <s v="CORREG. SUR OCCIDENTAL"/>
    <s v="MASCULINO"/>
    <d v="1899-12-30T17:25:00"/>
    <x v="0"/>
    <x v="1"/>
    <s v="VEHÍCULO"/>
    <x v="2"/>
    <s v="PARTICULAR"/>
    <n v="122"/>
    <x v="0"/>
    <s v="SI"/>
    <s v="NEGATIVA"/>
    <d v="1986-02-12T00:00:00"/>
    <n v="39"/>
    <x v="0"/>
    <s v="MOTOCICLETA"/>
    <s v="PARTICULAR"/>
    <m/>
    <x v="1"/>
    <s v="SI"/>
    <s v="NEGATIVA"/>
    <d v="1967-09-08T00:00:00"/>
    <n v="5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"/>
    <x v="0"/>
    <m/>
  </r>
  <r>
    <d v="2021-02-09T00:00:00"/>
    <s v="VIA GIRARDOT - BOGOTA KM 60 + 200"/>
    <s v="4°18'40&quot;N"/>
    <s v="74°26'19.0&quot;W"/>
    <s v="VEREDA LA PUERTA"/>
    <m/>
    <s v="CORREG. SUR OCCIDENTAL"/>
    <s v="CORREG. SUR OCCIDENTAL"/>
    <s v="MASCULINO"/>
    <d v="1899-12-30T17:37:00"/>
    <x v="0"/>
    <x v="1"/>
    <s v="VEHÍCULO"/>
    <x v="1"/>
    <s v="PARTICULAR"/>
    <n v="122"/>
    <x v="1"/>
    <s v="SI"/>
    <s v="NEGATIVA"/>
    <d v="1960-09-05T00:00:00"/>
    <n v="64"/>
    <x v="0"/>
    <s v="CAMIÓN"/>
    <s v="PÚBLICO"/>
    <n v="122"/>
    <x v="2"/>
    <s v="SI"/>
    <s v="NEGATIVA"/>
    <d v="1991-09-14T00:00:00"/>
    <n v="33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1"/>
    <x v="0"/>
    <m/>
  </r>
  <r>
    <d v="2021-02-13T00:00:00"/>
    <s v="DIAG. 16D No.2D-40"/>
    <s v="4°33'13&quot;N"/>
    <s v="74°36'05.0&quot;W"/>
    <s v="LOS ROBLES"/>
    <s v="COMUNA ORIENTAL"/>
    <m/>
    <s v="COMUNA ORIENTAL"/>
    <s v="FEMENINO"/>
    <d v="1899-12-30T17:25:00"/>
    <x v="0"/>
    <x v="1"/>
    <s v="VEHÍCULO"/>
    <x v="0"/>
    <s v="PÚBLICO"/>
    <n v="104"/>
    <x v="1"/>
    <s v="SI"/>
    <s v="NEGATIVA"/>
    <d v="1988-07-04T00:00:00"/>
    <n v="36"/>
    <x v="0"/>
    <s v="MOTOCICLETA"/>
    <s v="PARTICULAR"/>
    <n v="115"/>
    <x v="1"/>
    <s v="SI"/>
    <s v="POSITIVA"/>
    <d v="1993-10-06T00:00:00"/>
    <n v="3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1"/>
    <x v="0"/>
    <m/>
  </r>
  <r>
    <d v="2021-02-13T00:00:00"/>
    <s v="KM 66+710 CALLE 22 No.44-30"/>
    <s v="4°19'41&quot;N"/>
    <s v="74°23'21.0&quot;W"/>
    <s v="COOVIPROF"/>
    <s v="COMUNA SUR OCCIDENTAL"/>
    <m/>
    <s v="COMUNA SUR OCCIDENTAL"/>
    <s v="MASCULINO"/>
    <d v="1899-12-30T23:25:00"/>
    <x v="0"/>
    <x v="1"/>
    <s v="VEHÍCULO"/>
    <x v="0"/>
    <s v="PÚBLICO"/>
    <n v="157"/>
    <x v="0"/>
    <s v="SI"/>
    <s v="NEGATIVA"/>
    <d v="1972-12-05T00:00:00"/>
    <n v="52"/>
    <x v="0"/>
    <s v="MOTOCICLETA"/>
    <s v="PARTICULAR"/>
    <n v="157"/>
    <x v="1"/>
    <s v="SI"/>
    <s v="NEGATIVA"/>
    <d v="1997-03-18T00:00:00"/>
    <n v="28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m/>
    <n v="1"/>
    <x v="1"/>
    <n v="1"/>
    <m/>
    <n v="2"/>
    <x v="0"/>
    <x v="1"/>
    <x v="0"/>
    <m/>
  </r>
  <r>
    <d v="2021-02-21T00:00:00"/>
    <s v="VIA BOGOTA - GIRARDOT KM 55 + 360"/>
    <s v="4°17'01&quot;N"/>
    <s v="74°28'27.0&quot;W"/>
    <s v="VEREDA LA PUERTA"/>
    <m/>
    <s v="CORREG. SUR OCCIDENTAL"/>
    <s v="CORREG. SUR OCCIDENTAL"/>
    <s v="MASCULINO"/>
    <d v="1899-12-30T09:30:00"/>
    <x v="0"/>
    <x v="1"/>
    <s v="VEHÍCULO ESTACIONADO"/>
    <x v="7"/>
    <s v="PÚBLICO"/>
    <n v="157"/>
    <x v="0"/>
    <s v="NO"/>
    <m/>
    <d v="1987-02-25T00:00:00"/>
    <n v="38"/>
    <x v="0"/>
    <s v="TRACTOCAMION"/>
    <s v="PÚBLICO"/>
    <m/>
    <x v="2"/>
    <s v="SI"/>
    <s v="NEGATIVA"/>
    <d v="1969-08-02T00:00:00"/>
    <n v="55"/>
    <e v="#NAME?"/>
    <m/>
    <m/>
    <m/>
    <x v="0"/>
    <m/>
    <m/>
    <m/>
    <n v="125"/>
    <e v="#NAME?"/>
    <x v="1"/>
    <m/>
    <x v="0"/>
    <m/>
    <m/>
    <x v="0"/>
    <m/>
    <x v="0"/>
    <m/>
    <m/>
    <x v="1"/>
    <n v="3"/>
    <m/>
    <n v="1"/>
    <m/>
    <x v="0"/>
    <m/>
    <m/>
    <n v="3"/>
    <x v="0"/>
    <x v="1"/>
    <x v="0"/>
    <m/>
  </r>
  <r>
    <d v="2021-02-23T00:00:00"/>
    <s v="CALLE 14 No. 8 BIS-09 BALMORAL"/>
    <s v="4°31'68&quot;N"/>
    <s v="74°66'06.0&quot;W"/>
    <s v="BALMORAL"/>
    <s v="COMUNA SUR ORIENTAL"/>
    <m/>
    <s v="COMUNA SUR ORIENTAL"/>
    <s v="MASCULINO"/>
    <d v="1899-12-30T18:50:00"/>
    <x v="0"/>
    <x v="0"/>
    <s v="VEHÍCULO"/>
    <x v="1"/>
    <s v="PARTICULAR"/>
    <n v="157"/>
    <x v="1"/>
    <s v="SI"/>
    <s v="NEGATIVA"/>
    <d v="1984-10-29T00:00:00"/>
    <n v="40"/>
    <x v="0"/>
    <s v="AUTOMÓVIL"/>
    <s v="PARTICULAR"/>
    <m/>
    <x v="2"/>
    <s v="NO"/>
    <m/>
    <m/>
    <n v="12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1"/>
    <x v="0"/>
    <m/>
  </r>
  <r>
    <d v="2021-02-23T00:00:00"/>
    <s v="CRA 11 CALLE 19"/>
    <s v="4°33'25&quot;N"/>
    <s v="74°36'79.0&quot;W"/>
    <s v="BALMORAL"/>
    <s v="COMUNA SUR ORIENTAL"/>
    <m/>
    <s v="COMUNA SUR ORIENTAL"/>
    <s v="MASCULINO"/>
    <d v="1899-12-30T21:00:00"/>
    <x v="0"/>
    <x v="1"/>
    <s v="VEHÍCULO"/>
    <x v="1"/>
    <s v="PARTICULAR"/>
    <n v="139"/>
    <x v="1"/>
    <s v="SI"/>
    <s v="NEGATIVA"/>
    <d v="1994-01-30T00:00:00"/>
    <n v="31"/>
    <x v="0"/>
    <s v="MICROBÚS"/>
    <s v="PÚBLICO"/>
    <m/>
    <x v="2"/>
    <s v="SI"/>
    <s v="NEGATIVA"/>
    <d v="1983-11-03T00:00:00"/>
    <n v="4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"/>
    <x v="0"/>
    <m/>
  </r>
  <r>
    <d v="2021-02-28T00:00:00"/>
    <s v="CRA 27 356 75"/>
    <m/>
    <m/>
    <s v="ENTRADA EL ENCANTO"/>
    <s v="COMUNA SUR ORIENTAL"/>
    <m/>
    <s v="COMUNA SUR ORIENTAL"/>
    <s v="MASCULINO"/>
    <d v="1899-12-30T15:20:00"/>
    <x v="0"/>
    <x v="1"/>
    <s v="VEHÍCULO"/>
    <x v="8"/>
    <s v="PARTICULAR"/>
    <n v="132"/>
    <x v="0"/>
    <s v="SI"/>
    <s v="NEGATIVA"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1"/>
    <x v="0"/>
    <m/>
  </r>
  <r>
    <d v="2021-03-01T00:00:00"/>
    <s v="CALLE 23 No.63-1"/>
    <m/>
    <m/>
    <s v="VILLAS DE LA PAMPA"/>
    <s v="COMUNA SUR OCCIDENTAL"/>
    <m/>
    <s v="COMUNA SUR OCCIDENTAL"/>
    <s v="FEMENINO"/>
    <d v="1899-12-30T12:00:00"/>
    <x v="0"/>
    <x v="0"/>
    <s v="OTROS"/>
    <x v="0"/>
    <s v="PARTICULAR"/>
    <n v="139"/>
    <x v="0"/>
    <s v="SI"/>
    <s v="NEGATIVA"/>
    <d v="1979-11-27T00:00:00"/>
    <n v="45"/>
    <x v="0"/>
    <m/>
    <m/>
    <m/>
    <x v="0"/>
    <m/>
    <m/>
    <m/>
    <n v="125"/>
    <e v="#NAME?"/>
    <m/>
    <m/>
    <m/>
    <x v="0"/>
    <m/>
    <m/>
    <m/>
    <n v="125"/>
    <e v="#NAME?"/>
    <x v="0"/>
    <n v="4"/>
    <x v="0"/>
    <n v="1"/>
    <m/>
    <x v="0"/>
    <m/>
    <x v="0"/>
    <m/>
    <m/>
    <x v="0"/>
    <m/>
    <m/>
    <m/>
    <m/>
    <x v="0"/>
    <m/>
    <m/>
    <n v="4"/>
    <x v="0"/>
    <x v="2"/>
    <x v="0"/>
    <m/>
  </r>
  <r>
    <d v="2021-03-06T00:00:00"/>
    <s v="VIA BOGOTA - GIRARDOT KM"/>
    <s v="4°26'22&quot;N"/>
    <s v="74°52'45.0&quot;W"/>
    <s v="VEREDA LA PUERTA"/>
    <m/>
    <s v="CORREG. SUR OCCIDENTAL"/>
    <s v="CORREG. SUR OCCIDENTAL"/>
    <s v="MASCULINO"/>
    <d v="1899-12-30T11:00:00"/>
    <x v="1"/>
    <x v="0"/>
    <s v="VEHÍCULO"/>
    <x v="3"/>
    <s v="PÚBLICO"/>
    <n v="402"/>
    <x v="0"/>
    <s v="SI"/>
    <s v="NEGATIVA"/>
    <d v="1983-12-06T00:00:00"/>
    <n v="41"/>
    <x v="0"/>
    <m/>
    <m/>
    <m/>
    <x v="0"/>
    <m/>
    <m/>
    <m/>
    <n v="125"/>
    <e v="#NAME?"/>
    <m/>
    <m/>
    <m/>
    <x v="0"/>
    <m/>
    <m/>
    <m/>
    <n v="125"/>
    <e v="#NAME?"/>
    <x v="0"/>
    <m/>
    <x v="1"/>
    <n v="1"/>
    <m/>
    <x v="0"/>
    <m/>
    <x v="0"/>
    <m/>
    <m/>
    <x v="0"/>
    <m/>
    <m/>
    <m/>
    <m/>
    <x v="0"/>
    <m/>
    <m/>
    <m/>
    <x v="1"/>
    <x v="2"/>
    <x v="0"/>
    <s v="CON MUERTOS"/>
  </r>
  <r>
    <d v="2021-03-07T00:00:00"/>
    <s v="TRANV 12 No.16/45"/>
    <s v="4°33'75&quot;N"/>
    <s v="74°36'50.0&quot;W"/>
    <s v="BALMORAL"/>
    <s v="COMUNA SUR ORIENTAL"/>
    <m/>
    <s v="COMUNA SUR ORIENTAL"/>
    <s v="MASCULINO"/>
    <d v="1899-12-30T17:40:00"/>
    <x v="0"/>
    <x v="1"/>
    <s v="VEHÍCULO"/>
    <x v="0"/>
    <s v="PARTICULAR"/>
    <n v="0"/>
    <x v="0"/>
    <s v="SI"/>
    <s v="NEGATIVA"/>
    <d v="1998-11-29T00:00:00"/>
    <n v="26"/>
    <x v="0"/>
    <s v="MOTOCICLETA"/>
    <s v="PARTICULAR"/>
    <n v="121"/>
    <x v="1"/>
    <s v="SI"/>
    <s v="NEGATIVA"/>
    <d v="1998-05-04T00:00:00"/>
    <n v="27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2"/>
    <x v="0"/>
    <m/>
  </r>
  <r>
    <d v="2021-03-08T00:00:00"/>
    <s v="VIA BOGOTA - GIRARDOT KM 51 + 830"/>
    <s v="4°16'48&quot;N"/>
    <s v="74°30'85.0&quot;W"/>
    <s v="VEREDA LA PUERTA"/>
    <m/>
    <s v="CORREG. SUR OCCIDENTAL"/>
    <s v="CORREG. SUR OCCIDENTAL"/>
    <s v="MASCULINO"/>
    <d v="1899-12-30T19:00:00"/>
    <x v="0"/>
    <x v="0"/>
    <s v="VEHÍCULO"/>
    <x v="1"/>
    <s v="PARTICULAR"/>
    <n v="401"/>
    <x v="1"/>
    <s v="SI"/>
    <s v="NEGATIVA"/>
    <d v="1993-03-09T00:00:00"/>
    <n v="32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2"/>
    <x v="0"/>
    <m/>
  </r>
  <r>
    <d v="2021-03-09T00:00:00"/>
    <s v="VIA GIRARDOT - BOGOTA KM 65 + 685"/>
    <s v="4°18'7&quot;N"/>
    <s v="74°27'00.0&quot;W"/>
    <s v="VEREDA LA PUERTA"/>
    <m/>
    <s v="CORREG. SUR OCCIDENTAL"/>
    <s v="CORREG. SUR OCCIDENTAL"/>
    <s v="MASCULINO"/>
    <d v="1899-12-30T21:10:00"/>
    <x v="0"/>
    <x v="1"/>
    <s v="VEHÍCULO"/>
    <x v="6"/>
    <s v="PÚBLICO"/>
    <n v="122"/>
    <x v="0"/>
    <s v="SI"/>
    <s v="NEGATIVA"/>
    <d v="1982-03-01T00:00:00"/>
    <n v="43"/>
    <x v="0"/>
    <s v="AUTOMÓVIL"/>
    <s v="PARTICULAR"/>
    <m/>
    <x v="1"/>
    <s v="SI"/>
    <s v="NEGATIVA"/>
    <d v="1960-02-08T00:00:00"/>
    <n v="65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2"/>
    <x v="0"/>
    <m/>
  </r>
  <r>
    <d v="2021-03-13T00:00:00"/>
    <s v="TRANV. 12 No.17-08"/>
    <s v="4°33'40&quot;N"/>
    <s v="74°36'92.0&quot;W"/>
    <s v="BALMORAL"/>
    <s v="COMUNA SUR ORIENTAL"/>
    <m/>
    <s v="COMUNA SUR ORIENTAL"/>
    <s v="MASCULINO"/>
    <d v="1899-12-30T08:40:00"/>
    <x v="0"/>
    <x v="0"/>
    <s v="VEHÍCULO"/>
    <x v="1"/>
    <s v="PARTICULAR"/>
    <n v="139"/>
    <x v="0"/>
    <s v="SI"/>
    <s v="NEGATIVA"/>
    <d v="1978-05-24T00:00:00"/>
    <n v="47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2"/>
    <x v="0"/>
    <m/>
  </r>
  <r>
    <d v="2021-03-13T00:00:00"/>
    <s v="CARRERA 4 CALLE 5"/>
    <s v="4°20'42&quot;N"/>
    <s v="74°22'36.0&quot;W"/>
    <s v="CENTRO"/>
    <s v="COMUNA CENTRO"/>
    <m/>
    <s v="COMUNA CENTRO"/>
    <s v="MASCULINO"/>
    <d v="1899-12-30T10:00:00"/>
    <x v="0"/>
    <x v="1"/>
    <s v="VEHÍCULO"/>
    <x v="1"/>
    <s v="PARTICULAR"/>
    <n v="112"/>
    <x v="1"/>
    <s v="SI"/>
    <s v="NEGATIVA"/>
    <d v="1987-11-16T00:00:00"/>
    <n v="37"/>
    <x v="0"/>
    <s v="AUTOMÓVIL"/>
    <s v="PARTICULAR"/>
    <n v="139"/>
    <x v="1"/>
    <s v="SI"/>
    <s v="NEGATIVA"/>
    <d v="2000-09-26T00:00:00"/>
    <n v="24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2"/>
    <m/>
    <n v="3"/>
    <x v="0"/>
    <x v="2"/>
    <x v="0"/>
    <m/>
  </r>
  <r>
    <d v="2021-03-13T00:00:00"/>
    <s v="VIA GIRARDOT - BOGOTA KM 62 +900"/>
    <s v="4°32'29&quot;N"/>
    <s v="74°42'05.0&quot;W"/>
    <s v="VEREDA CUCHARAL"/>
    <m/>
    <s v="CORREG. OCCIDENTAL"/>
    <s v="CORREG. OCCIDENTAL"/>
    <s v="MASCULINO"/>
    <d v="1899-12-30T01:00:00"/>
    <x v="0"/>
    <x v="1"/>
    <s v="VEHÍCULO"/>
    <x v="2"/>
    <s v="PARTICULAR"/>
    <n v="138"/>
    <x v="0"/>
    <s v="SI"/>
    <s v="NEGATIVA"/>
    <d v="1992-08-17T00:00:00"/>
    <n v="32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3"/>
    <x v="0"/>
    <n v="1"/>
    <m/>
    <x v="0"/>
    <m/>
    <m/>
    <m/>
    <m/>
    <x v="0"/>
    <m/>
    <m/>
    <n v="3"/>
    <x v="0"/>
    <x v="2"/>
    <x v="0"/>
    <m/>
  </r>
  <r>
    <d v="2021-03-21T00:00:00"/>
    <s v="DIAG. 23 No.16A-98"/>
    <s v="4°33'20&quot;N"/>
    <s v="74°31'44.0&quot;W"/>
    <s v="SAN JORGE"/>
    <s v="COMUNA OCCIDENTAL"/>
    <m/>
    <s v="COMUNA OCCIDENTAL"/>
    <s v="MASCULINO"/>
    <d v="1899-12-30T03:00:00"/>
    <x v="0"/>
    <x v="2"/>
    <s v="OTROS"/>
    <x v="1"/>
    <s v="PARTICULAR"/>
    <n v="115"/>
    <x v="1"/>
    <s v="SI"/>
    <s v="POSITIVA"/>
    <d v="1990-04-14T00:00:00"/>
    <n v="3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n v="1"/>
    <m/>
    <x v="1"/>
    <n v="1"/>
    <m/>
    <n v="2"/>
    <x v="0"/>
    <x v="2"/>
    <x v="0"/>
    <m/>
  </r>
  <r>
    <d v="2021-03-20T00:00:00"/>
    <s v="VIA GIRADOT - BOGOTA KM 58 + 830"/>
    <s v="4°18'12&quot;N"/>
    <s v="74°26'56.0&quot;W"/>
    <s v="VEREDA LA PUERTA"/>
    <m/>
    <s v="CORREG. SUR OCCIDENTAL"/>
    <s v="CORREG. SUR OCCIDENTAL"/>
    <m/>
    <d v="1899-12-30T20:36:00"/>
    <x v="1"/>
    <x v="0"/>
    <s v="NO APLICA"/>
    <x v="9"/>
    <m/>
    <m/>
    <x v="2"/>
    <m/>
    <m/>
    <m/>
    <n v="125"/>
    <x v="0"/>
    <m/>
    <m/>
    <m/>
    <x v="0"/>
    <m/>
    <m/>
    <m/>
    <n v="125"/>
    <e v="#NAME?"/>
    <m/>
    <m/>
    <m/>
    <x v="0"/>
    <m/>
    <m/>
    <m/>
    <n v="125"/>
    <e v="#NAME?"/>
    <x v="0"/>
    <m/>
    <x v="1"/>
    <m/>
    <m/>
    <x v="0"/>
    <m/>
    <x v="0"/>
    <m/>
    <m/>
    <x v="0"/>
    <m/>
    <m/>
    <m/>
    <m/>
    <x v="0"/>
    <m/>
    <m/>
    <m/>
    <x v="1"/>
    <x v="2"/>
    <x v="0"/>
    <s v="CON MUERTOS"/>
  </r>
  <r>
    <d v="2021-03-22T00:00:00"/>
    <s v="VIA GIRARDOT - BOGOTA KM 59 + 830"/>
    <s v="4°18'32&quot;N"/>
    <s v="74°26'31.0&quot;W"/>
    <s v="VEREDA LA PUERTA"/>
    <m/>
    <s v="CORREG. SUR OCCIDENTAL"/>
    <s v="CORREG. SUR OCCIDENTAL"/>
    <s v="MASCULINO"/>
    <d v="1899-12-30T02:20:00"/>
    <x v="1"/>
    <x v="1"/>
    <s v="OTROS"/>
    <x v="1"/>
    <s v="PARTICULAR"/>
    <n v="157"/>
    <x v="3"/>
    <s v="SI"/>
    <s v="NEGATIVA"/>
    <d v="1997-10-19T00:00:00"/>
    <n v="27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m/>
    <n v="1"/>
    <n v="1"/>
    <x v="1"/>
    <x v="2"/>
    <x v="0"/>
    <s v="CON MUERTOS"/>
  </r>
  <r>
    <d v="2021-03-24T00:00:00"/>
    <s v="CRA 12 No.5A-22"/>
    <s v="4°20'38&quot;N"/>
    <s v="74°21'57.0&quot;W"/>
    <s v="OLAYA"/>
    <s v="COMUNA CENTRO"/>
    <m/>
    <s v="COMUNA CENTRO"/>
    <s v="MASCULINO"/>
    <d v="1899-12-30T12:08:00"/>
    <x v="1"/>
    <x v="0"/>
    <s v="OTROS"/>
    <x v="2"/>
    <s v="PÚBLICO"/>
    <m/>
    <x v="0"/>
    <s v="SI"/>
    <s v="NEGATIVA"/>
    <d v="1962-05-05T00:00:00"/>
    <n v="63"/>
    <x v="0"/>
    <m/>
    <m/>
    <m/>
    <x v="0"/>
    <m/>
    <m/>
    <m/>
    <n v="125"/>
    <e v="#NAME?"/>
    <m/>
    <m/>
    <m/>
    <x v="0"/>
    <m/>
    <m/>
    <m/>
    <n v="125"/>
    <e v="#NAME?"/>
    <x v="0"/>
    <m/>
    <x v="1"/>
    <n v="1"/>
    <m/>
    <x v="0"/>
    <m/>
    <x v="0"/>
    <m/>
    <m/>
    <x v="0"/>
    <m/>
    <m/>
    <m/>
    <m/>
    <x v="0"/>
    <m/>
    <m/>
    <m/>
    <x v="1"/>
    <x v="2"/>
    <x v="0"/>
    <s v="CON MUERTOS"/>
  </r>
  <r>
    <d v="2021-04-03T00:00:00"/>
    <s v="VIA BOGOTA - GIRARDOT KM 44 + 830"/>
    <m/>
    <m/>
    <s v="BOQUERON"/>
    <m/>
    <s v="CORREG. SUR OCCIDENTAL"/>
    <s v="CORREG. SUR OCCIDENTAL"/>
    <s v="MASCULINO"/>
    <d v="1899-12-30T17:50:00"/>
    <x v="1"/>
    <x v="1"/>
    <s v="BARANDA"/>
    <x v="1"/>
    <s v="PARTICULAR"/>
    <n v="157"/>
    <x v="3"/>
    <s v="SI"/>
    <m/>
    <d v="1995-03-14T00:00:00"/>
    <n v="30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m/>
    <x v="1"/>
    <n v="1"/>
    <m/>
    <x v="0"/>
    <m/>
    <m/>
    <m/>
    <m/>
    <x v="1"/>
    <n v="1"/>
    <m/>
    <n v="1"/>
    <x v="1"/>
    <x v="3"/>
    <x v="0"/>
    <s v="CON MUERTOS"/>
  </r>
  <r>
    <d v="2021-04-07T00:00:00"/>
    <s v="VIA GIRARDOT - BOGOTA KM 60 + 135"/>
    <s v="4°18'36&quot;N"/>
    <s v="74°26'22.0&quot;W"/>
    <s v="VEREDA LA PUERTA"/>
    <m/>
    <s v="CORREG. SUR OCCIDENTAL"/>
    <s v="CORREG. SUR OCCIDENTAL"/>
    <s v="MASCULINO"/>
    <d v="1899-12-30T13:45:00"/>
    <x v="1"/>
    <x v="0"/>
    <s v="VEHÍCULO"/>
    <x v="1"/>
    <s v="PARTICULAR"/>
    <m/>
    <x v="3"/>
    <s v="NO"/>
    <m/>
    <d v="2000-02-27T00:00:00"/>
    <n v="2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1"/>
    <n v="1"/>
    <x v="0"/>
    <n v="1"/>
    <m/>
    <x v="0"/>
    <m/>
    <m/>
    <m/>
    <m/>
    <x v="1"/>
    <m/>
    <n v="1"/>
    <n v="2"/>
    <x v="1"/>
    <x v="3"/>
    <x v="0"/>
    <s v="CON MUERTOS"/>
  </r>
  <r>
    <d v="2021-04-12T00:00:00"/>
    <s v="CALLE 25 No. 43 SECTOR QUERENCIA"/>
    <s v="4°32'84&quot;N"/>
    <s v="74°38'83.0&quot;W"/>
    <s v="LA QUERENCIA"/>
    <s v="COMUNA SUR OCCIDENTAL"/>
    <m/>
    <s v="COMUNA SUR OCCIDENTAL"/>
    <s v="FEMENINO"/>
    <m/>
    <x v="0"/>
    <x v="1"/>
    <s v="VEHÍCULO"/>
    <x v="0"/>
    <s v="PARTICULAR"/>
    <n v="157"/>
    <x v="0"/>
    <s v="SI"/>
    <s v="NEGATIVA"/>
    <d v="1959-08-26T00:00:00"/>
    <n v="65"/>
    <x v="0"/>
    <s v="MOTOCICLETA"/>
    <s v="PARTICULAR"/>
    <n v="157"/>
    <x v="1"/>
    <s v="SI"/>
    <s v="NEGATIVA"/>
    <d v="1989-12-03T00:00:00"/>
    <n v="3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0"/>
    <m/>
  </r>
  <r>
    <d v="2021-04-13T00:00:00"/>
    <s v="CRA 5 CALLE 8"/>
    <s v="4°34'26&quot;N"/>
    <s v="74°36'08.0&quot;W"/>
    <s v="CENTRO"/>
    <s v="COMUNA CENTRO"/>
    <m/>
    <s v="COMUNA CENTRO"/>
    <s v="MASCULINO"/>
    <d v="1899-12-30T23:30:00"/>
    <x v="0"/>
    <x v="1"/>
    <s v="VEHÍCULO"/>
    <x v="0"/>
    <s v="PARTICULAR"/>
    <n v="157"/>
    <x v="0"/>
    <s v="SI"/>
    <s v="NEGATIVA"/>
    <d v="1989-04-05T00:00:00"/>
    <n v="36"/>
    <x v="0"/>
    <s v="MOTOCICLETA"/>
    <s v="PARTICULAR"/>
    <n v="157"/>
    <x v="1"/>
    <s v="SI"/>
    <s v="NEGATIVA"/>
    <d v="1998-04-23T00:00:00"/>
    <n v="27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1"/>
    <x v="0"/>
    <x v="3"/>
    <x v="0"/>
    <m/>
  </r>
  <r>
    <d v="2021-04-14T00:00:00"/>
    <s v="CALLE 11 CON CRA 11"/>
    <s v="4°34'04&quot;N"/>
    <s v="74°36'15.0&quot;W"/>
    <s v="CENTRO"/>
    <s v="COMUNA CENTRO"/>
    <m/>
    <s v="COMUNA CENTRO"/>
    <s v="MASCULINO"/>
    <d v="1899-12-30T10:20:00"/>
    <x v="0"/>
    <x v="1"/>
    <s v="VEHÍCULO"/>
    <x v="2"/>
    <s v="PÚBLICO"/>
    <n v="112"/>
    <x v="0"/>
    <s v="SI"/>
    <s v="NEGATIVA"/>
    <d v="1993-01-24T00:00:00"/>
    <n v="32"/>
    <x v="0"/>
    <s v="MOTOCICLETA"/>
    <s v="PARTICULAR"/>
    <m/>
    <x v="1"/>
    <s v="SI"/>
    <s v="NEGATIVA"/>
    <d v="1986-09-05T00:00:00"/>
    <n v="3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0"/>
    <m/>
  </r>
  <r>
    <d v="2021-04-17T00:00:00"/>
    <s v="KM2+000 VIA SARDINAS"/>
    <s v="4°19'37&quot;N"/>
    <s v="74°21'20.0&quot;W"/>
    <s v="SAN FERNANDO"/>
    <s v="COMUNA SUR ORIENTAL"/>
    <m/>
    <s v="COMUNA SUR ORIENTAL"/>
    <s v="MASCULINO"/>
    <d v="1899-12-30T15:30:00"/>
    <x v="0"/>
    <x v="2"/>
    <s v="OTROS"/>
    <x v="0"/>
    <s v="PARTICULAR"/>
    <n v="139"/>
    <x v="1"/>
    <s v="SI"/>
    <s v="NEGATIVA"/>
    <d v="1984-09-26T00:00:00"/>
    <n v="40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n v="1"/>
    <m/>
    <x v="1"/>
    <n v="1"/>
    <m/>
    <n v="1"/>
    <x v="0"/>
    <x v="3"/>
    <x v="0"/>
    <m/>
  </r>
  <r>
    <d v="2021-04-25T00:00:00"/>
    <s v="AV. LAS PALMAS CRA 9"/>
    <s v="4°20'31&quot;N"/>
    <s v="74°21'50.0&quot;W"/>
    <s v="CENTRO"/>
    <s v="COMUNA CENTRO"/>
    <m/>
    <s v="COMUNA CENTRO"/>
    <s v="MASCULINO"/>
    <d v="1899-12-30T19:45:00"/>
    <x v="0"/>
    <x v="1"/>
    <s v="VEHÍCULO"/>
    <x v="1"/>
    <s v="PARTICULAR"/>
    <n v="157"/>
    <x v="1"/>
    <s v="SI"/>
    <s v="NEGATIVA"/>
    <d v="1988-04-13T00:00:00"/>
    <n v="37"/>
    <x v="0"/>
    <s v="AUTOMÓVIL"/>
    <s v="PARTICULAR"/>
    <n v="157"/>
    <x v="2"/>
    <s v="SI"/>
    <s v="NEGATIVA"/>
    <d v="1992-10-16T00:00:00"/>
    <n v="32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0"/>
    <m/>
  </r>
  <r>
    <d v="2021-05-04T00:00:00"/>
    <s v="KM65+300 VIA PANAMERICANA"/>
    <s v="4°19'52&quot;N"/>
    <s v="74°22'38.0&quot;W"/>
    <s v="SECTOR CATAMA"/>
    <s v="COMUNA SUR OCCIDENTAL"/>
    <m/>
    <s v="COMUNA SUR OCCIDENTAL"/>
    <s v="MASCULINO"/>
    <d v="1899-12-30T19:30:00"/>
    <x v="0"/>
    <x v="0"/>
    <s v="OTROS"/>
    <x v="5"/>
    <s v="PARTICULAR"/>
    <n v="157"/>
    <x v="1"/>
    <s v="NO"/>
    <m/>
    <d v="2005-01-02T00:00:00"/>
    <n v="20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1"/>
    <x v="0"/>
    <x v="4"/>
    <x v="0"/>
    <m/>
  </r>
  <r>
    <d v="2021-05-07T00:00:00"/>
    <s v="VIA BOGOTA - GIRARDOT KM 01 + 800"/>
    <s v="4°19'10&quot;N"/>
    <s v="74°28'37.0&quot;W"/>
    <s v="VARIANTE"/>
    <m/>
    <s v="CORREG. SUR OCCIDENTAL"/>
    <s v="CORREG. SUR OCCIDENTAL"/>
    <s v="MASCULINO"/>
    <d v="1899-12-30T19:00:00"/>
    <x v="0"/>
    <x v="1"/>
    <s v="OBJETO"/>
    <x v="1"/>
    <s v="PARTICULAR"/>
    <n v="157"/>
    <x v="1"/>
    <s v="SI"/>
    <s v="NEGATIVA"/>
    <d v="1990-08-27T00:00:00"/>
    <n v="34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4"/>
    <x v="0"/>
    <m/>
  </r>
  <r>
    <d v="2021-05-08T00:00:00"/>
    <s v="CALLE 17 No.11-04"/>
    <s v="4°33'56&quot;N"/>
    <s v="74°36'54.0&quot;W"/>
    <s v="BALMORAL"/>
    <s v="COMUNA SUR ORIENTAL"/>
    <m/>
    <s v="COMUNA SUR ORIENTAL"/>
    <s v="MASCULINO"/>
    <d v="1899-12-30T14:45:00"/>
    <x v="0"/>
    <x v="0"/>
    <s v="VEHÍCULO"/>
    <x v="1"/>
    <s v="PARTICULAR"/>
    <n v="139"/>
    <x v="0"/>
    <s v="SI"/>
    <s v="NEGATIVA"/>
    <d v="1993-05-27T00:00:00"/>
    <n v="32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4"/>
    <x v="0"/>
    <m/>
  </r>
  <r>
    <d v="2021-05-11T00:00:00"/>
    <s v="VIA BOGOTA - GIRARDOT KM 47 + 700"/>
    <s v="4°15'39&quot;N"/>
    <s v="74°32'13.0&quot;W"/>
    <s v="BOQUERON"/>
    <m/>
    <s v="CORREG. SUR OCCIDENTAL"/>
    <s v="CORREG. SUR OCCIDENTAL"/>
    <s v="MASCULINO"/>
    <d v="1899-12-30T19:20:00"/>
    <x v="1"/>
    <x v="1"/>
    <s v="MURO"/>
    <x v="1"/>
    <s v="PARTICULAR"/>
    <n v="157"/>
    <x v="3"/>
    <s v="NO"/>
    <m/>
    <d v="1997-10-12T00:00:00"/>
    <n v="27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4"/>
    <x v="0"/>
    <s v="CON MUERTOS"/>
  </r>
  <r>
    <d v="2021-05-13T00:00:00"/>
    <s v="TRANSV. 12 No.24-35"/>
    <s v="4°33'22&quot;N"/>
    <s v="74°37'37.0&quot;W"/>
    <m/>
    <s v="COMUNA SUR ORIENTAL"/>
    <m/>
    <s v="COMUNA SUR ORIENTAL"/>
    <s v="MASCULINO"/>
    <d v="1899-12-30T22:00:00"/>
    <x v="0"/>
    <x v="2"/>
    <s v="MURO"/>
    <x v="1"/>
    <s v="PARTICULAR"/>
    <n v="157"/>
    <x v="1"/>
    <s v="SI"/>
    <s v="NEGATIVA"/>
    <d v="1998-06-08T00:00:00"/>
    <n v="27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4"/>
    <x v="0"/>
    <m/>
  </r>
  <r>
    <d v="2021-05-18T00:00:00"/>
    <s v="CALLE 8 No.7-46"/>
    <s v="4°34'25&quot;N"/>
    <s v="74°36'24.0&quot;W"/>
    <s v="CENTRO"/>
    <s v="COMUNA CENTRO"/>
    <m/>
    <s v="COMUNA CENTRO"/>
    <s v="MASCULINO"/>
    <d v="1899-12-30T10:45:00"/>
    <x v="0"/>
    <x v="1"/>
    <s v="VEHÍCULO"/>
    <x v="0"/>
    <s v="PARTICULAR"/>
    <n v="157"/>
    <x v="0"/>
    <s v="NO"/>
    <s v="NO"/>
    <d v="1976-12-22T00:00:00"/>
    <n v="48"/>
    <x v="0"/>
    <s v="TRACTOCAMION"/>
    <s v="PÚBLICO"/>
    <m/>
    <x v="2"/>
    <s v="NO"/>
    <m/>
    <d v="1972-10-24T00:00:00"/>
    <n v="52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n v="1"/>
    <m/>
    <x v="0"/>
    <m/>
    <m/>
    <n v="1"/>
    <x v="0"/>
    <x v="4"/>
    <x v="0"/>
    <m/>
  </r>
  <r>
    <d v="2021-05-22T00:00:00"/>
    <s v="VDA LOS SAUCES FINCA SAN JORGE"/>
    <s v="4°32'52&quot;N"/>
    <s v="74°34'49.0&quot;W"/>
    <s v="VEREDA LOS SAUCES"/>
    <m/>
    <s v="CORREG. ORIENTAL"/>
    <s v="CORREG. ORIENTAL"/>
    <s v="MASCULINO"/>
    <d v="1899-12-30T20:40:00"/>
    <x v="0"/>
    <x v="1"/>
    <s v="VEHÍCULO"/>
    <x v="1"/>
    <s v="PARTICULAR"/>
    <n v="157"/>
    <x v="1"/>
    <s v="NO"/>
    <m/>
    <d v="2001-10-08T00:00:00"/>
    <n v="23"/>
    <x v="0"/>
    <s v="MOTOCICLETA"/>
    <s v="PARTICULAR"/>
    <n v="114"/>
    <x v="1"/>
    <s v="NO"/>
    <m/>
    <m/>
    <n v="125"/>
    <e v="#NAME?"/>
    <m/>
    <m/>
    <m/>
    <x v="0"/>
    <m/>
    <m/>
    <m/>
    <n v="125"/>
    <e v="#NAME?"/>
    <x v="1"/>
    <m/>
    <x v="0"/>
    <m/>
    <m/>
    <x v="1"/>
    <n v="2"/>
    <x v="0"/>
    <n v="1"/>
    <n v="1"/>
    <x v="0"/>
    <m/>
    <m/>
    <m/>
    <m/>
    <x v="1"/>
    <n v="2"/>
    <m/>
    <n v="4"/>
    <x v="0"/>
    <x v="4"/>
    <x v="0"/>
    <m/>
  </r>
  <r>
    <d v="2021-05-31T00:00:00"/>
    <s v="VIA GIRARDOT - BOGOTA KM 54 + 400"/>
    <s v="4°27'77&quot;N"/>
    <s v="74°48'30.0&quot;W"/>
    <s v="VEREDA LA PUERTA"/>
    <m/>
    <s v="CORREG. SUR OCCIDENTAL"/>
    <s v="CORREG. SUR OCCIDENTAL"/>
    <s v="MASCULINO"/>
    <d v="1899-12-30T13:20:00"/>
    <x v="0"/>
    <x v="1"/>
    <s v="ÁRBOL"/>
    <x v="0"/>
    <s v="PARTICULAR"/>
    <n v="131"/>
    <x v="1"/>
    <s v="SI"/>
    <s v="POSITIVA"/>
    <d v="1996-06-19T00:00:00"/>
    <n v="29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4"/>
    <x v="0"/>
    <n v="1"/>
    <m/>
    <x v="0"/>
    <m/>
    <m/>
    <m/>
    <m/>
    <x v="1"/>
    <n v="1"/>
    <m/>
    <n v="5"/>
    <x v="0"/>
    <x v="4"/>
    <x v="0"/>
    <m/>
  </r>
  <r>
    <d v="2021-06-02T00:00:00"/>
    <s v="CALLE 8 CRA 3"/>
    <s v="4°34'43&quot;N"/>
    <s v="74°36'16.0&quot;W"/>
    <s v="EMILIO SIERRA"/>
    <s v="COMUNA CENTRO"/>
    <m/>
    <s v="COMUNA CENTRO"/>
    <s v="MASCULINO"/>
    <d v="1899-12-30T07:15:00"/>
    <x v="0"/>
    <x v="1"/>
    <s v="VEHÍCULO"/>
    <x v="1"/>
    <s v="PARTICULAR"/>
    <n v="93"/>
    <x v="1"/>
    <s v="NO"/>
    <m/>
    <m/>
    <n v="125"/>
    <x v="0"/>
    <s v="CAMIONETA"/>
    <s v="PARTICULAR"/>
    <n v="123"/>
    <x v="2"/>
    <s v="SI"/>
    <s v="NEGATIVA"/>
    <m/>
    <n v="12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5"/>
    <x v="0"/>
    <m/>
  </r>
  <r>
    <d v="2021-06-02T00:00:00"/>
    <s v="VIA GIRARDOT - BOGOTA KM 55 + 200"/>
    <m/>
    <m/>
    <s v="VEREDA LA PUERTA"/>
    <m/>
    <s v="CORREG. SUR OCCIDENTAL"/>
    <s v="CORREG. SUR OCCIDENTAL"/>
    <s v="MASCULINO"/>
    <d v="1899-12-30T18:15:00"/>
    <x v="0"/>
    <x v="1"/>
    <s v="VEHÍCULO"/>
    <x v="2"/>
    <s v="PARTICULAR"/>
    <m/>
    <x v="0"/>
    <s v="NO"/>
    <m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5"/>
    <x v="0"/>
    <m/>
  </r>
  <r>
    <d v="2021-06-03T00:00:00"/>
    <s v="VIA BOGOTA - GIRARDOT KM 63 + 130"/>
    <s v="4°19'28&quot;N"/>
    <s v="74°25'1.0&quot;W"/>
    <s v="JAIBANA"/>
    <m/>
    <s v="CORREG. SUR OCCIDENTAL"/>
    <s v="CORREG. SUR OCCIDENTAL"/>
    <s v="MASCULINO"/>
    <d v="1899-12-30T06:45:00"/>
    <x v="0"/>
    <x v="2"/>
    <s v="NO APLICA"/>
    <x v="2"/>
    <s v="PARTICULAR"/>
    <n v="138"/>
    <x v="0"/>
    <s v="SI"/>
    <s v="NEGATIVA"/>
    <d v="1988-12-09T00:00:00"/>
    <n v="36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4"/>
    <x v="0"/>
    <n v="1"/>
    <m/>
    <x v="0"/>
    <m/>
    <m/>
    <m/>
    <m/>
    <x v="0"/>
    <m/>
    <m/>
    <n v="4"/>
    <x v="0"/>
    <x v="5"/>
    <x v="0"/>
    <m/>
  </r>
  <r>
    <d v="2021-06-05T00:00:00"/>
    <s v="VIA GIRARDOT - BOGOTA KM 05 + 380"/>
    <s v="4°34'86&quot;N"/>
    <s v="74°39'15.0&quot;W"/>
    <s v="VEREDA CUCHARAL"/>
    <m/>
    <s v="CORREG. OCCIDENTAL"/>
    <s v="CORREG. OCCIDENTAL"/>
    <s v="MASCULINO"/>
    <d v="1899-12-30T15:55:00"/>
    <x v="0"/>
    <x v="1"/>
    <s v="MURO"/>
    <x v="1"/>
    <s v="PARTICULAR"/>
    <n v="131"/>
    <x v="1"/>
    <s v="NO"/>
    <m/>
    <d v="1994-01-25T00:00:00"/>
    <n v="31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5"/>
    <x v="0"/>
    <m/>
  </r>
  <r>
    <d v="2021-06-09T00:00:00"/>
    <s v="CARRERA 10 CALLE 16 B "/>
    <s v="4°33'56&quot;N"/>
    <s v="74°36'45.0&quot;W"/>
    <s v="BALMORAL"/>
    <s v="COMUNA SUR ORIENTAL"/>
    <m/>
    <s v="COMUNA SUR ORIENTAL"/>
    <s v="MASCULINO"/>
    <d v="1899-12-30T17:50:00"/>
    <x v="0"/>
    <x v="1"/>
    <s v="VEHÍCULO"/>
    <x v="0"/>
    <s v="PARTICULAR"/>
    <n v="132"/>
    <x v="1"/>
    <s v="NO"/>
    <m/>
    <d v="1966-07-14T00:00:00"/>
    <n v="58"/>
    <x v="0"/>
    <s v="MOTOCICLETA"/>
    <s v="PARTICULAR"/>
    <m/>
    <x v="1"/>
    <s v="NO"/>
    <m/>
    <d v="1998-02-09T00:00:00"/>
    <n v="2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5"/>
    <x v="0"/>
    <m/>
  </r>
  <r>
    <d v="2021-06-12T00:00:00"/>
    <s v="CARRERA 6 ENTRE CALLE 12 Y 14"/>
    <s v="4°33'88&quot;N"/>
    <s v="74°36'14.0&quot;W"/>
    <s v="COBURGO"/>
    <s v="COMUNA ORIENTAL"/>
    <m/>
    <s v="COMUNA ORIENTAL"/>
    <s v="MASCULINO"/>
    <d v="1899-12-30T21:50:00"/>
    <x v="0"/>
    <x v="3"/>
    <s v="OTROS"/>
    <x v="1"/>
    <s v="PARTICULAR"/>
    <n v="114"/>
    <x v="1"/>
    <s v="NO"/>
    <m/>
    <d v="1977-05-16T00:00:00"/>
    <n v="48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5"/>
    <x v="0"/>
    <m/>
  </r>
  <r>
    <d v="2021-06-13T00:00:00"/>
    <s v="VIA BOGOTA - GIRARDOT KM 59 + 300"/>
    <s v="4°30'59&quot;N"/>
    <s v="74°39'15.0&quot;W"/>
    <s v="VEREDA LA PUERTA"/>
    <m/>
    <s v="CORREG. SUR OCCIDENTAL"/>
    <s v="CORREG. SUR OCCIDENTAL"/>
    <s v="MASCULINO"/>
    <d v="1899-12-30T07:40:00"/>
    <x v="1"/>
    <x v="1"/>
    <s v="POSTE"/>
    <x v="0"/>
    <s v="PARTICULAR"/>
    <n v="138"/>
    <x v="3"/>
    <s v="NO"/>
    <m/>
    <d v="1997-06-29T00:00:00"/>
    <n v="28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2"/>
    <x v="1"/>
    <n v="1"/>
    <m/>
    <x v="0"/>
    <m/>
    <m/>
    <m/>
    <m/>
    <x v="1"/>
    <n v="1"/>
    <m/>
    <n v="3"/>
    <x v="1"/>
    <x v="5"/>
    <x v="0"/>
    <s v="CON MUERTOS"/>
  </r>
  <r>
    <d v="2021-06-17T00:00:00"/>
    <s v="VIA BOGOTA - GIRARDOT KM 75 + 860"/>
    <m/>
    <m/>
    <s v="VEREDA LA PUERTA"/>
    <m/>
    <s v="CORREG. SUR OCCIDENTAL"/>
    <s v="CORREG. SUR OCCIDENTAL"/>
    <s v="MASCULINO"/>
    <d v="1899-12-30T20:40:00"/>
    <x v="1"/>
    <x v="0"/>
    <s v="VEHÍCULO"/>
    <x v="2"/>
    <s v="PARTICULAR"/>
    <m/>
    <x v="0"/>
    <s v="SI"/>
    <s v="NEGATIVA"/>
    <m/>
    <n v="125"/>
    <x v="0"/>
    <m/>
    <m/>
    <m/>
    <x v="0"/>
    <m/>
    <m/>
    <m/>
    <n v="125"/>
    <e v="#NAME?"/>
    <m/>
    <m/>
    <m/>
    <x v="0"/>
    <m/>
    <m/>
    <m/>
    <n v="125"/>
    <e v="#NAME?"/>
    <x v="0"/>
    <m/>
    <x v="1"/>
    <n v="1"/>
    <m/>
    <x v="0"/>
    <m/>
    <x v="0"/>
    <m/>
    <m/>
    <x v="0"/>
    <m/>
    <m/>
    <m/>
    <m/>
    <x v="0"/>
    <m/>
    <m/>
    <m/>
    <x v="1"/>
    <x v="5"/>
    <x v="0"/>
    <s v="CON MUERTOS"/>
  </r>
  <r>
    <d v="2021-06-19T00:00:00"/>
    <s v="TRANSVERSAL 12 CALLE 25"/>
    <s v="4°33'20&quot;N"/>
    <s v="74°37'43.0&quot;W"/>
    <s v="TERESITAS"/>
    <s v="COMUNA SUR ORIENTAL"/>
    <m/>
    <s v="COMUNA SUR ORIENTAL"/>
    <s v="MASCULINO"/>
    <d v="1899-12-30T22:45:00"/>
    <x v="0"/>
    <x v="3"/>
    <s v="OTROS"/>
    <x v="1"/>
    <s v="PARTICULAR"/>
    <n v="114"/>
    <x v="1"/>
    <s v="NO"/>
    <m/>
    <d v="1986-02-19T00:00:00"/>
    <n v="39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5"/>
    <x v="0"/>
    <m/>
  </r>
  <r>
    <d v="2021-06-21T00:00:00"/>
    <s v="CALLE 8 A CARRERA 6 A"/>
    <s v="4°33'22&quot;N"/>
    <s v="74°36'48.0&quot;W"/>
    <s v="CENTRO"/>
    <s v="COMUNA CENTRO"/>
    <m/>
    <s v="COMUNA CENTRO"/>
    <s v="FEMENINO"/>
    <d v="1899-12-30T13:30:00"/>
    <x v="0"/>
    <x v="0"/>
    <s v="OTROS"/>
    <x v="1"/>
    <s v="PARTICULAR"/>
    <n v="157"/>
    <x v="1"/>
    <s v="NO"/>
    <m/>
    <d v="1990-03-26T00:00:00"/>
    <n v="3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5"/>
    <x v="0"/>
    <m/>
  </r>
  <r>
    <d v="2021-06-22T00:00:00"/>
    <s v="VIA BOGOTA - GIRARDOT KM 47 + 280"/>
    <s v="4°15'36&quot;N"/>
    <s v="74°32'.0&quot;W"/>
    <s v="ALTO DE CANECAS"/>
    <m/>
    <s v="CORREG. SUR OCCIDENTAL"/>
    <s v="CORREG. SUR OCCIDENTAL"/>
    <s v="MASCULINO"/>
    <d v="1899-12-30T13:50:00"/>
    <x v="0"/>
    <x v="1"/>
    <s v="VEHÍCULO"/>
    <x v="1"/>
    <s v="PARTICULAR"/>
    <s v="104 - 105"/>
    <x v="1"/>
    <s v="SI"/>
    <s v="NEGATIVA"/>
    <d v="1997-07-04T00:00:00"/>
    <n v="27"/>
    <x v="0"/>
    <s v="CAMIONETA"/>
    <s v="PÚBLICA"/>
    <m/>
    <x v="2"/>
    <s v="SI"/>
    <s v="NEGATIVA"/>
    <d v="1983-01-18T00:00:00"/>
    <n v="42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5"/>
    <x v="0"/>
    <m/>
  </r>
  <r>
    <d v="2021-06-23T00:00:00"/>
    <s v="CENTRO"/>
    <s v="4°33'75&quot;N"/>
    <s v="74°36'16.0&quot;W"/>
    <s v="CENTRO"/>
    <s v="COMUNA CENTRO"/>
    <m/>
    <s v="COMUNA CENTRO"/>
    <s v="MASCULINO"/>
    <d v="1899-12-30T14:30:00"/>
    <x v="0"/>
    <x v="0"/>
    <s v="NO APLICA"/>
    <x v="1"/>
    <s v="PARTICULAR"/>
    <n v="102"/>
    <x v="0"/>
    <s v="NO"/>
    <m/>
    <d v="2001-10-13T00:00:00"/>
    <n v="23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1"/>
    <n v="1"/>
    <x v="0"/>
    <n v="1"/>
    <m/>
    <x v="0"/>
    <m/>
    <m/>
    <m/>
    <m/>
    <x v="1"/>
    <n v="1"/>
    <m/>
    <n v="3"/>
    <x v="0"/>
    <x v="5"/>
    <x v="0"/>
    <m/>
  </r>
  <r>
    <d v="2021-06-28T00:00:00"/>
    <s v="CRA 6 CALLE 17"/>
    <s v="4°33'37&quot;N"/>
    <s v="74°36'36.0&quot;W"/>
    <s v="BALMORAL"/>
    <s v="COMUNA SUR ORIENTAL"/>
    <m/>
    <s v="COMUNA SUR ORIENTAL"/>
    <s v="MASCULINO"/>
    <d v="1899-12-30T10:55:00"/>
    <x v="0"/>
    <x v="1"/>
    <s v="VEHÍCULO"/>
    <x v="1"/>
    <s v="PARTICULAR"/>
    <n v="105"/>
    <x v="1"/>
    <s v="SI"/>
    <s v="NEGATIVA"/>
    <d v="1994-12-30T00:00:00"/>
    <n v="30"/>
    <x v="0"/>
    <s v="CAMIÓN"/>
    <s v="PÚBLICO"/>
    <n v="112"/>
    <x v="2"/>
    <s v="SI"/>
    <s v="NEGATIVA"/>
    <d v="1970-01-16T00:00:00"/>
    <n v="5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5"/>
    <x v="0"/>
    <m/>
  </r>
  <r>
    <d v="2021-06-29T00:00:00"/>
    <s v="VIA GIRARDOT - BOGOTA KM 43 + 100"/>
    <s v="4°15'35&quot;N"/>
    <s v="74°32'36.0&quot;W"/>
    <s v="BOQUERON"/>
    <m/>
    <s v="CORREG. SUR OCCIDENTAL"/>
    <s v="CORREG. SUR OCCIDENTAL"/>
    <s v="MASCULINO"/>
    <d v="1899-12-30T00:30:00"/>
    <x v="0"/>
    <x v="1"/>
    <s v="VEHÍCULO"/>
    <x v="3"/>
    <s v="PÚBLICO"/>
    <n v="121"/>
    <x v="1"/>
    <s v="SI"/>
    <s v="NEGATIVA"/>
    <d v="1965-12-29T00:00:00"/>
    <n v="59"/>
    <x v="0"/>
    <s v="CAMIÓN"/>
    <s v="OFICIAL"/>
    <m/>
    <x v="2"/>
    <s v="SI"/>
    <s v="NEGATIVA"/>
    <d v="1981-02-03T00:00:00"/>
    <n v="44"/>
    <e v="#NAME?"/>
    <m/>
    <m/>
    <m/>
    <x v="0"/>
    <m/>
    <m/>
    <m/>
    <n v="125"/>
    <e v="#NAME?"/>
    <x v="1"/>
    <m/>
    <x v="0"/>
    <m/>
    <m/>
    <x v="0"/>
    <m/>
    <x v="0"/>
    <m/>
    <m/>
    <x v="1"/>
    <n v="3"/>
    <m/>
    <m/>
    <n v="1"/>
    <x v="1"/>
    <n v="1"/>
    <m/>
    <n v="4"/>
    <x v="0"/>
    <x v="5"/>
    <x v="0"/>
    <m/>
  </r>
  <r>
    <d v="2021-07-01T00:00:00"/>
    <s v="CALLE 8 CRA 6"/>
    <s v="4°34'25&quot;N"/>
    <s v="74°36'15.0&quot;W"/>
    <s v="CENTRO"/>
    <s v="COMUNA CENTRO"/>
    <m/>
    <s v="COMUNA CENTRO"/>
    <s v="MASCULINO"/>
    <d v="1899-12-30T09:00:00"/>
    <x v="0"/>
    <x v="1"/>
    <s v="VEHÍCULO"/>
    <x v="1"/>
    <s v="PARTICULAR"/>
    <n v="119"/>
    <x v="0"/>
    <s v="SI"/>
    <s v="NEGATIVA"/>
    <d v="1985-12-12T00:00:00"/>
    <n v="39"/>
    <x v="0"/>
    <s v="MOTOCICLETA"/>
    <s v="PARTICULAR"/>
    <n v="98"/>
    <x v="1"/>
    <s v="SI"/>
    <s v="NEGATIVA"/>
    <d v="1992-01-27T00:00:00"/>
    <n v="33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m/>
    <n v="1"/>
    <x v="1"/>
    <n v="1"/>
    <m/>
    <n v="2"/>
    <x v="0"/>
    <x v="6"/>
    <x v="0"/>
    <m/>
  </r>
  <r>
    <d v="2021-07-04T00:00:00"/>
    <s v="CLLE 25 62"/>
    <s v="4°32'65&quot;N"/>
    <s v="74°39'82.0&quot;W"/>
    <s v="MAIZ AMARILLO"/>
    <s v="COMUNA SUR OCCIDENTAL"/>
    <m/>
    <s v="COMUNA SUR OCCIDENTAL"/>
    <s v="MASCULINO"/>
    <d v="1899-12-30T19:20:00"/>
    <x v="0"/>
    <x v="1"/>
    <s v="VEHÍCULO"/>
    <x v="1"/>
    <s v="PARTICULAR"/>
    <s v="105-112"/>
    <x v="1"/>
    <s v="SI"/>
    <s v="NEGATIVA"/>
    <d v="2001-06-23T00:00:00"/>
    <n v="24"/>
    <x v="0"/>
    <s v="AUTOMÓVIL"/>
    <s v="PARTICULAR"/>
    <n v="122"/>
    <x v="1"/>
    <s v="SI"/>
    <s v="NEGATIVA"/>
    <d v="1962-11-02T00:00:00"/>
    <n v="62"/>
    <e v="#NAME?"/>
    <s v="MOTOCICLETA"/>
    <s v="PARTICULAR"/>
    <m/>
    <x v="1"/>
    <s v="SI"/>
    <s v="NEGATIVA"/>
    <d v="2001-06-23T00:00:00"/>
    <n v="24"/>
    <e v="#NAME?"/>
    <x v="1"/>
    <m/>
    <x v="0"/>
    <m/>
    <m/>
    <x v="0"/>
    <m/>
    <x v="0"/>
    <m/>
    <m/>
    <x v="1"/>
    <n v="1"/>
    <m/>
    <n v="1"/>
    <m/>
    <x v="1"/>
    <n v="2"/>
    <m/>
    <n v="3"/>
    <x v="0"/>
    <x v="6"/>
    <x v="0"/>
    <m/>
  </r>
  <r>
    <d v="2021-07-09T00:00:00"/>
    <s v="CLL 24B FRENTE LOCAL 6B"/>
    <s v="4°20'68&quot;N"/>
    <s v="74°22'36.0&quot;W"/>
    <s v="COOVIPROF"/>
    <s v="COMUNA SUR OCCIDENTAL"/>
    <m/>
    <s v="COMUNA SUR OCCIDENTAL"/>
    <s v="MASCULINO"/>
    <d v="1899-12-30T15:00:00"/>
    <x v="0"/>
    <x v="1"/>
    <s v="VEHÍCULO"/>
    <x v="1"/>
    <s v="PARTICULAR"/>
    <m/>
    <x v="1"/>
    <s v="SI"/>
    <s v="NEGATIVA"/>
    <d v="2003-02-01T00:00:00"/>
    <n v="22"/>
    <x v="0"/>
    <s v="CAMIONETA"/>
    <s v="PARTICULAR"/>
    <n v="122"/>
    <x v="2"/>
    <s v="SI"/>
    <s v="NEGATIVA"/>
    <d v="1939-07-08T00:00:00"/>
    <n v="86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6"/>
    <x v="0"/>
    <m/>
  </r>
  <r>
    <d v="2021-07-10T00:00:00"/>
    <s v="CRA 5 CALLE 1"/>
    <s v="4°34'79&quot;N"/>
    <s v="74°36'09.0&quot;W"/>
    <s v="EMILIO SIERRA"/>
    <s v="COMUNA CENTRO"/>
    <m/>
    <s v="COMUNA CENTRO"/>
    <s v="MASCULINO"/>
    <d v="1899-12-30T17:30:00"/>
    <x v="0"/>
    <x v="0"/>
    <s v="OTROS"/>
    <x v="0"/>
    <s v="PARTICULAR"/>
    <m/>
    <x v="1"/>
    <s v="SI"/>
    <s v="NEGATIVA"/>
    <d v="1993-03-23T00:00:00"/>
    <n v="32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6"/>
    <x v="0"/>
    <m/>
  </r>
  <r>
    <d v="2021-07-15T00:00:00"/>
    <s v="CLL 22 CON 43"/>
    <s v="4°32'86&quot;N"/>
    <s v="74°38'73.0&quot;W"/>
    <s v="COOVIPROF"/>
    <s v="COMUNA SUR OCCIDENTAL"/>
    <m/>
    <s v="COMUNA SUR OCCIDENTAL"/>
    <s v="MASCULINO"/>
    <d v="1899-12-30T23:20:00"/>
    <x v="0"/>
    <x v="1"/>
    <s v="VEHÍCULO"/>
    <x v="0"/>
    <s v="PÚBLICO"/>
    <n v="122"/>
    <x v="0"/>
    <s v="SI"/>
    <s v="NEGATIVA"/>
    <d v="1991-12-05T00:00:00"/>
    <n v="33"/>
    <x v="0"/>
    <s v="MOTOCICLETA"/>
    <s v="PARTICULAR"/>
    <n v="115"/>
    <x v="1"/>
    <s v="SI"/>
    <s v="POSITIVA"/>
    <d v="1994-07-29T00:00:00"/>
    <n v="30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6"/>
    <x v="0"/>
    <m/>
  </r>
  <r>
    <d v="2021-07-17T00:00:00"/>
    <s v="VIA BOGOTA - GIRARDOT KM 75 + 000"/>
    <s v="4°22'56&quot;N"/>
    <s v="74°23'06.0&quot;W"/>
    <s v="CARTODROMO"/>
    <m/>
    <s v="CORREG. OCCIDENTAL"/>
    <s v="CORREG. OCCIDENTAL"/>
    <s v="MASCULINO"/>
    <d v="1899-12-30T12:15:00"/>
    <x v="0"/>
    <x v="1"/>
    <s v="VEHÍCULO"/>
    <x v="2"/>
    <s v="PARTICULAR"/>
    <n v="157"/>
    <x v="0"/>
    <s v="SI"/>
    <s v="NEGATIVA"/>
    <m/>
    <n v="125"/>
    <x v="0"/>
    <s v="MOTOCICLETA"/>
    <s v="PARTICULAR"/>
    <n v="157"/>
    <x v="1"/>
    <s v="SI"/>
    <s v="NEGATIVA"/>
    <d v="1990-05-24T00:00:00"/>
    <n v="3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0"/>
    <m/>
    <m/>
    <n v="1"/>
    <x v="0"/>
    <x v="6"/>
    <x v="0"/>
    <m/>
  </r>
  <r>
    <d v="2021-07-17T00:00:00"/>
    <s v="VIA BOGOTA - GIRARDOT KM 1 + "/>
    <s v="4°20'08&quot;N"/>
    <s v="74°24'56.0&quot;W"/>
    <s v="LA PUERTA"/>
    <m/>
    <s v="CORREG. SUR OCCIDENTAL"/>
    <s v="CORREG. SUR OCCIDENTAL"/>
    <s v="MASCULINO"/>
    <d v="1899-12-30T20:40:00"/>
    <x v="1"/>
    <x v="0"/>
    <s v="NO APLICA"/>
    <x v="2"/>
    <s v="PARTICULAR"/>
    <m/>
    <x v="0"/>
    <s v="SI"/>
    <s v="NEGATIVA"/>
    <d v="1992-11-07T00:00:00"/>
    <n v="32"/>
    <x v="0"/>
    <m/>
    <m/>
    <m/>
    <x v="0"/>
    <m/>
    <m/>
    <m/>
    <n v="125"/>
    <e v="#NAME?"/>
    <m/>
    <m/>
    <m/>
    <x v="0"/>
    <m/>
    <m/>
    <m/>
    <n v="125"/>
    <e v="#NAME?"/>
    <x v="0"/>
    <m/>
    <x v="1"/>
    <n v="1"/>
    <m/>
    <x v="0"/>
    <m/>
    <x v="0"/>
    <m/>
    <m/>
    <x v="0"/>
    <m/>
    <m/>
    <m/>
    <m/>
    <x v="0"/>
    <m/>
    <m/>
    <m/>
    <x v="1"/>
    <x v="6"/>
    <x v="0"/>
    <s v="CON MUERTOS"/>
  </r>
  <r>
    <d v="2021-07-17T00:00:00"/>
    <s v="VIA GIRARDOT - BOGOTA KM 48 + 000"/>
    <s v="4°15'34&quot;N"/>
    <s v="74°32'01.0&quot;W"/>
    <s v="VEREDA LA PUERTA"/>
    <m/>
    <s v="CORREG. SUR OCCIDENTAL"/>
    <s v="CORREG. SUR OCCIDENTAL"/>
    <s v="MASCULINO"/>
    <d v="1899-12-30T21:10:00"/>
    <x v="0"/>
    <x v="0"/>
    <s v="VEHÍCULO"/>
    <x v="1"/>
    <s v="PARTICULAR"/>
    <m/>
    <x v="2"/>
    <m/>
    <m/>
    <m/>
    <n v="12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6"/>
    <x v="0"/>
    <m/>
  </r>
  <r>
    <d v="2021-07-18T00:00:00"/>
    <s v="CLLE 25 38 03"/>
    <s v="4°19'46&quot;N"/>
    <s v="74°22'58.0&quot;W"/>
    <s v="SECTOR CATAMA"/>
    <s v="COMUNA SUR OCCIDENTAL"/>
    <m/>
    <s v="COMUNA SUR OCCIDENTAL"/>
    <s v="MASCULINO"/>
    <d v="1899-12-30T23:05:00"/>
    <x v="0"/>
    <x v="1"/>
    <s v="VEHÍCULO"/>
    <x v="6"/>
    <s v="PÚBLICO"/>
    <m/>
    <x v="0"/>
    <s v="SI"/>
    <s v="NEGATIVA"/>
    <d v="1962-11-29T00:00:00"/>
    <n v="62"/>
    <x v="0"/>
    <s v="CAMIONETA"/>
    <s v="PARTICULAR"/>
    <s v="115-127"/>
    <x v="1"/>
    <s v="SI"/>
    <s v="POSITIVA"/>
    <d v="1991-06-23T00:00:00"/>
    <n v="3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0"/>
    <m/>
  </r>
  <r>
    <d v="2021-07-21T00:00:00"/>
    <s v="CALLE 25 CON CRA 4"/>
    <s v="4°19'31&quot;N"/>
    <s v="74°21'58.0&quot;W"/>
    <s v="LA MACARENA"/>
    <s v="COMUNA SUR ORIENTAL"/>
    <m/>
    <s v="COMUNA SUR ORIENTAL"/>
    <s v="MASCULINO"/>
    <d v="1899-12-30T20:40:00"/>
    <x v="0"/>
    <x v="1"/>
    <s v="OTROS"/>
    <x v="1"/>
    <s v="PARTICULAR"/>
    <n v="114"/>
    <x v="1"/>
    <s v="NO"/>
    <m/>
    <d v="1992-01-20T00:00:00"/>
    <n v="33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0"/>
    <m/>
  </r>
  <r>
    <d v="2021-07-21T00:00:00"/>
    <s v="VIA GIRARDOT - BOGOTA KM 47 + 250"/>
    <s v="4°25'98&quot;N"/>
    <s v="74°53'44.0&quot;W"/>
    <s v="VEREDA LA PUERTA"/>
    <m/>
    <s v="CORREG. SUR OCCIDENTAL"/>
    <s v="CORREG. SUR OCCIDENTAL"/>
    <s v="MASCULINO"/>
    <d v="1899-12-30T07:00:00"/>
    <x v="1"/>
    <x v="2"/>
    <s v="OBJETO FIJO"/>
    <x v="6"/>
    <s v="PÚBLICO"/>
    <n v="157"/>
    <x v="3"/>
    <s v="NO"/>
    <m/>
    <d v="1974-10-18T00:00:00"/>
    <n v="50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6"/>
    <x v="0"/>
    <s v="CON MUERTOS"/>
  </r>
  <r>
    <d v="2021-07-23T00:00:00"/>
    <s v="VIA FGGA - PASCA ENTRA HACIENDA ALASKA"/>
    <s v="4°32'32&quot;N"/>
    <s v="74°34'37.0&quot;W"/>
    <s v="VEREDA SAUCES"/>
    <m/>
    <s v="CORREG. ORIENTAL"/>
    <s v="CORREG. ORIENTAL"/>
    <s v="MASCULINO"/>
    <d v="1899-12-30T10:10:00"/>
    <x v="0"/>
    <x v="1"/>
    <s v="VEHÍCULO"/>
    <x v="2"/>
    <s v="PARTICULAR"/>
    <n v="203"/>
    <x v="1"/>
    <s v="SI"/>
    <s v="NEGATIVA"/>
    <d v="1976-11-01T00:00:00"/>
    <n v="48"/>
    <x v="0"/>
    <s v="MOTOCICLETA"/>
    <s v="PARTICULAR"/>
    <m/>
    <x v="1"/>
    <s v="SI"/>
    <s v="NEGATIVA"/>
    <d v="1999-10-01T00:00:00"/>
    <n v="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0"/>
    <m/>
  </r>
  <r>
    <d v="2021-08-04T00:00:00"/>
    <s v="CLL 25 36 85"/>
    <s v="4°19'43&quot;N"/>
    <s v="74°23'13.0&quot;W"/>
    <s v="SECTOR CATAMA"/>
    <s v="COMUNA SUR OCCIDENTAL"/>
    <m/>
    <s v="COMUNA SUR OCCIDENTAL"/>
    <s v="MASCULINO"/>
    <d v="1899-12-30T16:00:00"/>
    <x v="0"/>
    <x v="1"/>
    <s v="VEHÍCULO"/>
    <x v="2"/>
    <s v="PARTICULAR"/>
    <n v="143"/>
    <x v="0"/>
    <s v="SI"/>
    <s v="NEGATIVA"/>
    <d v="1994-08-04T00:00:00"/>
    <n v="30"/>
    <x v="0"/>
    <s v="MOTOCICLETA"/>
    <s v="PARTICULAR"/>
    <m/>
    <x v="1"/>
    <s v="SI"/>
    <s v="NEGATIVA"/>
    <d v="2000-07-08T00:00:00"/>
    <n v="2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0"/>
    <m/>
  </r>
  <r>
    <d v="2021-08-08T00:00:00"/>
    <s v="CLLE 23 43 11"/>
    <s v="4°32'91&quot;N"/>
    <s v="74°38'47.0&quot;W"/>
    <s v="COOVIPROF"/>
    <s v="COMUNA SUR OCCIDENTAL"/>
    <m/>
    <s v="COMUNA SUR OCCIDENTAL"/>
    <s v="MASCULINO"/>
    <d v="1899-12-30T06:30:00"/>
    <x v="0"/>
    <x v="0"/>
    <s v="OTROS"/>
    <x v="5"/>
    <s v="PARTICULAR"/>
    <n v="121"/>
    <x v="1"/>
    <s v="NO"/>
    <m/>
    <d v="1984-07-22T00:00:00"/>
    <n v="40"/>
    <x v="0"/>
    <s v="BUSETA"/>
    <s v="PÚBLICO"/>
    <n v="121"/>
    <x v="2"/>
    <s v="SI"/>
    <s v="NEGATIVA"/>
    <d v="1990-11-28T00:00:00"/>
    <n v="3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0"/>
    <m/>
  </r>
  <r>
    <d v="2021-08-21T00:00:00"/>
    <s v="CLLE 29 CRA 11B"/>
    <s v="4°33'20&quot;N"/>
    <s v="74°36'92.0&quot;W"/>
    <s v="BALMORAL"/>
    <s v="COMUNA SUR ORIENTAL"/>
    <m/>
    <s v="COMUNA SUR ORIENTAL"/>
    <s v="MASCULINO"/>
    <d v="1899-12-30T22:40:00"/>
    <x v="0"/>
    <x v="0"/>
    <s v="OTROS"/>
    <x v="1"/>
    <s v="PARTICULAR"/>
    <n v="115"/>
    <x v="0"/>
    <s v="SI"/>
    <s v="NEGATIVA"/>
    <d v="1994-09-14T00:00:00"/>
    <n v="30"/>
    <x v="0"/>
    <m/>
    <m/>
    <m/>
    <x v="0"/>
    <m/>
    <m/>
    <m/>
    <n v="125"/>
    <e v="#NAME?"/>
    <m/>
    <m/>
    <m/>
    <x v="0"/>
    <m/>
    <m/>
    <m/>
    <n v="125"/>
    <e v="#NAME?"/>
    <x v="0"/>
    <n v="2"/>
    <x v="0"/>
    <n v="1"/>
    <m/>
    <x v="0"/>
    <m/>
    <x v="0"/>
    <m/>
    <m/>
    <x v="0"/>
    <m/>
    <m/>
    <m/>
    <m/>
    <x v="0"/>
    <m/>
    <m/>
    <n v="2"/>
    <x v="0"/>
    <x v="7"/>
    <x v="0"/>
    <m/>
  </r>
  <r>
    <d v="2021-08-21T00:00:00"/>
    <s v="VIA GIRARDOT - BOGOTA KM 51 + 800"/>
    <s v="4°26'90&quot;N"/>
    <s v="74°50'10.0&quot;W"/>
    <s v="VEREDA LA PUERTA"/>
    <m/>
    <s v="CORREG. SUR OCCIDENTAL"/>
    <s v="CORREG. SUR OCCIDENTAL"/>
    <s v="MASCULINO"/>
    <d v="1899-12-30T12:30:00"/>
    <x v="0"/>
    <x v="1"/>
    <s v="VEHÍCULO"/>
    <x v="0"/>
    <s v="PARTICULAR"/>
    <m/>
    <x v="0"/>
    <s v="SI"/>
    <s v="NEGATIVA"/>
    <d v="1977-05-07T00:00:00"/>
    <n v="48"/>
    <x v="0"/>
    <s v="MOTOCICLETA"/>
    <s v="PARTICULAR"/>
    <n v="143"/>
    <x v="1"/>
    <s v="SI"/>
    <s v="NEGATIVA"/>
    <d v="1959-10-17T00:00:00"/>
    <n v="6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0"/>
    <m/>
  </r>
  <r>
    <d v="2021-08-26T00:00:00"/>
    <s v="TV 4 3 60 NORTE"/>
    <s v="4°21'06&quot;N"/>
    <s v="74°21'35.0&quot;W"/>
    <s v="LA CABAÑA"/>
    <s v="COMUNA NORTE"/>
    <m/>
    <s v="COMUNA NORTE"/>
    <s v="MASCULINO"/>
    <d v="1899-12-30T20:00:00"/>
    <x v="0"/>
    <x v="1"/>
    <s v="VEHÍCULO"/>
    <x v="0"/>
    <s v="PÚBLICO"/>
    <m/>
    <x v="0"/>
    <s v="SI"/>
    <s v="NEGATIVA"/>
    <d v="1976-11-14T00:00:00"/>
    <n v="48"/>
    <x v="0"/>
    <s v="MOTOCICLETA"/>
    <s v="PARTICULAR"/>
    <n v="130"/>
    <x v="1"/>
    <s v="SI"/>
    <s v="NEGATIVA"/>
    <d v="2000-02-02T00:00:00"/>
    <n v="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0"/>
    <m/>
  </r>
  <r>
    <d v="2021-08-28T00:00:00"/>
    <s v="CLL 30 2 ESTE 90"/>
    <s v="4°19'17&quot;N"/>
    <s v="74°21'34.0&quot;W"/>
    <s v="LUISCITANIA"/>
    <s v="COMUNA SUR ORIENTAL"/>
    <m/>
    <s v="COMUNA SUR ORIENTAL"/>
    <s v="MASCULINO"/>
    <d v="1899-12-30T13:45:00"/>
    <x v="0"/>
    <x v="1"/>
    <s v="VEHÍCULO"/>
    <x v="10"/>
    <s v="PÚBLICO"/>
    <n v="134"/>
    <x v="0"/>
    <s v="SI"/>
    <s v="NEGATIVA"/>
    <d v="1973-07-10T00:00:00"/>
    <n v="51"/>
    <x v="0"/>
    <s v="MOTOCICLETA"/>
    <s v="PARTICULAR"/>
    <n v="157"/>
    <x v="1"/>
    <s v="SI"/>
    <s v="NEGATIVA"/>
    <d v="1990-05-08T00:00:00"/>
    <n v="3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0"/>
    <m/>
  </r>
  <r>
    <d v="2021-08-28T00:00:00"/>
    <s v="VIA GIRARDOT - BOGOTA KM 60 + 600"/>
    <s v="4°18'06&quot;N"/>
    <s v="74°26'13.0&quot;W"/>
    <s v="VEREDA LA PUERTA"/>
    <m/>
    <s v="CORREG. SUR OCCIDENTAL"/>
    <s v="CORREG. SUR OCCIDENTAL"/>
    <s v="MASCULINO"/>
    <d v="1899-12-30T21:00:00"/>
    <x v="1"/>
    <x v="1"/>
    <s v="OBJETO FIJO"/>
    <x v="1"/>
    <s v="PARTICULAR"/>
    <n v="157"/>
    <x v="3"/>
    <s v="NO"/>
    <m/>
    <d v="1988-11-08T00:00:00"/>
    <n v="36"/>
    <x v="0"/>
    <s v="TRACTOCAMION"/>
    <s v="PÚBLICO"/>
    <m/>
    <x v="2"/>
    <s v="SI"/>
    <s v="NEGATIVA"/>
    <d v="1996-02-06T00:00:00"/>
    <n v="29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m/>
    <n v="1"/>
    <n v="1"/>
    <x v="1"/>
    <x v="7"/>
    <x v="0"/>
    <s v="CON MUERTOS"/>
  </r>
  <r>
    <d v="2021-09-03T00:00:00"/>
    <s v="VIA FGGA A PASCA SECTOR ALASKA"/>
    <s v="4°32'36&quot;N"/>
    <s v="74°34'41.0&quot;W"/>
    <s v="VEREDA LOS SAUCES"/>
    <m/>
    <s v="CORREG. ORIENTAL"/>
    <s v="CORREG. ORIENTAL"/>
    <s v="MASCULINO"/>
    <d v="1899-12-30T15:55:00"/>
    <x v="0"/>
    <x v="1"/>
    <s v="VEHÍCULO"/>
    <x v="1"/>
    <s v="PARTICULAR"/>
    <n v="139"/>
    <x v="1"/>
    <s v="SI"/>
    <s v="NEGATIVA"/>
    <d v="2003-12-19T00:00:00"/>
    <n v="21"/>
    <x v="0"/>
    <s v="CAMPERO"/>
    <s v="PARTICULAR"/>
    <n v="157"/>
    <x v="2"/>
    <s v="SI"/>
    <s v="NEGATIVA"/>
    <d v="1945-11-18T00:00:00"/>
    <n v="7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8"/>
    <x v="0"/>
    <m/>
  </r>
  <r>
    <d v="2021-09-03T00:00:00"/>
    <s v="VIA GIRARDOT - BOGOTA KM 74 + 420"/>
    <s v="4°37'85&quot;N"/>
    <s v="74°38'82.0&quot;W"/>
    <s v="EL CORTIJO"/>
    <m/>
    <s v="CORREG. SUR OCCIDENTAL"/>
    <s v="CORREG. SUR OCCIDENTAL"/>
    <s v="MASCULINO"/>
    <d v="1899-12-30T22:17:00"/>
    <x v="1"/>
    <x v="0"/>
    <s v="VEHÍCULO"/>
    <x v="2"/>
    <s v="PARTICULAR"/>
    <m/>
    <x v="1"/>
    <s v="SI"/>
    <s v="NEGATIVA"/>
    <d v="1985-03-16T00:00:00"/>
    <n v="40"/>
    <x v="0"/>
    <m/>
    <m/>
    <m/>
    <x v="0"/>
    <m/>
    <m/>
    <m/>
    <n v="125"/>
    <e v="#NAME?"/>
    <m/>
    <m/>
    <m/>
    <x v="0"/>
    <m/>
    <m/>
    <m/>
    <n v="125"/>
    <e v="#NAME?"/>
    <x v="0"/>
    <m/>
    <x v="1"/>
    <n v="1"/>
    <m/>
    <x v="0"/>
    <m/>
    <x v="0"/>
    <m/>
    <m/>
    <x v="0"/>
    <m/>
    <m/>
    <m/>
    <m/>
    <x v="0"/>
    <m/>
    <m/>
    <m/>
    <x v="1"/>
    <x v="8"/>
    <x v="0"/>
    <s v="CON MUERTOS"/>
  </r>
  <r>
    <d v="2021-09-04T00:00:00"/>
    <s v="CRA 8 CLL 14"/>
    <s v="4°20'44&quot;N"/>
    <s v="74°21'47.0&quot;W"/>
    <s v="CENTRO"/>
    <s v="COMUNA CENTRO"/>
    <m/>
    <s v="COMUNA CENTRO"/>
    <s v="FEMENINO"/>
    <d v="1899-12-30T15:40:00"/>
    <x v="0"/>
    <x v="1"/>
    <s v="VEHÍCULO"/>
    <x v="1"/>
    <s v="PARTICULAR"/>
    <m/>
    <x v="1"/>
    <s v="NO"/>
    <m/>
    <d v="2000-06-28T00:00:00"/>
    <n v="25"/>
    <x v="0"/>
    <s v="AUTOMÓVIL"/>
    <s v="PARTICULAR"/>
    <n v="112"/>
    <x v="2"/>
    <s v="SI"/>
    <s v="NEGATIVA"/>
    <d v="1990-09-06T00:00:00"/>
    <n v="3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8"/>
    <x v="0"/>
    <m/>
  </r>
  <r>
    <d v="2021-09-07T00:00:00"/>
    <s v="TV 12 CON CALLE 23"/>
    <s v="4°19'58&quot;N"/>
    <s v="74°22'20.0&quot;W"/>
    <s v="TERESITAS"/>
    <s v="COMUNA SUR ORIENTAL"/>
    <m/>
    <s v="COMUNA SUR ORIENTAL"/>
    <s v="FEMENINO"/>
    <d v="1899-12-30T21:05:00"/>
    <x v="0"/>
    <x v="1"/>
    <s v="VEHÍCULO"/>
    <x v="0"/>
    <s v="PARTICULAR"/>
    <n v="157"/>
    <x v="0"/>
    <s v="SI"/>
    <s v="NEGATIVA"/>
    <d v="1980-05-12T00:00:00"/>
    <n v="45"/>
    <x v="0"/>
    <s v="MOTOCICLETA"/>
    <s v="PARTICULAR"/>
    <m/>
    <x v="1"/>
    <s v="SI"/>
    <s v="NEGATIVA"/>
    <d v="1998-08-06T00:00:00"/>
    <n v="26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8"/>
    <x v="0"/>
    <m/>
  </r>
  <r>
    <d v="2021-09-08T00:00:00"/>
    <s v="CLLE 22 CRA 11C"/>
    <m/>
    <m/>
    <s v="BALMORAL"/>
    <s v="COMUNA SUR ORIENTAL"/>
    <m/>
    <s v="COMUNA SUR ORIENTAL"/>
    <s v="MASCULINO"/>
    <d v="1899-12-30T13:05:00"/>
    <x v="0"/>
    <x v="0"/>
    <s v="OTROS"/>
    <x v="0"/>
    <s v="PARTICULAR"/>
    <n v="122"/>
    <x v="0"/>
    <s v="SI"/>
    <s v="NEGATIVA"/>
    <d v="1974-05-21T00:00:00"/>
    <n v="51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8"/>
    <x v="0"/>
    <m/>
  </r>
  <r>
    <d v="2021-09-08T00:00:00"/>
    <s v="DG 11 26 18"/>
    <s v="4°20'49&quot;N"/>
    <s v="74°22'40.0&quot;W"/>
    <s v="UNAD"/>
    <s v="COMUNA OCCIDENTAL"/>
    <m/>
    <s v="COMUNA OCCIDENTAL"/>
    <s v="MASCULINO"/>
    <d v="1899-12-30T17:42:00"/>
    <x v="0"/>
    <x v="1"/>
    <s v="VEHÍCULO"/>
    <x v="2"/>
    <s v="PÚBLICO"/>
    <n v="122"/>
    <x v="0"/>
    <s v="NO"/>
    <m/>
    <d v="1977-07-20T00:00:00"/>
    <n v="47"/>
    <x v="0"/>
    <s v="MOTOCICLETA"/>
    <s v="PARTICULAR"/>
    <n v="102"/>
    <x v="1"/>
    <m/>
    <m/>
    <d v="1989-02-21T00:00:00"/>
    <n v="36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8"/>
    <x v="0"/>
    <m/>
  </r>
  <r>
    <d v="2021-09-11T00:00:00"/>
    <s v="CRA 9 CALLE 3"/>
    <s v="4°34'61&quot;N"/>
    <s v="74°35'40.0&quot;W"/>
    <s v="OLAYA"/>
    <s v="COMUNA CENTRO"/>
    <m/>
    <s v="COMUNA CENTRO"/>
    <s v="MASCULINO"/>
    <d v="1899-12-30T15:20:00"/>
    <x v="0"/>
    <x v="1"/>
    <s v="VEHÍCULO"/>
    <x v="1"/>
    <s v="PARTICULAR"/>
    <n v="112"/>
    <x v="1"/>
    <s v="SI"/>
    <s v="NEGATIVA"/>
    <d v="1969-10-03T00:00:00"/>
    <n v="55"/>
    <x v="0"/>
    <s v="AUTOMÓVIL"/>
    <s v="PARTICULAR"/>
    <m/>
    <x v="0"/>
    <s v="SI"/>
    <s v="NEGATIVA"/>
    <d v="1991-12-10T00:00:00"/>
    <n v="3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8"/>
    <x v="0"/>
    <m/>
  </r>
  <r>
    <d v="2021-09-13T00:00:00"/>
    <s v="VEREDA CUCHARAL FRENTE FINCA BALLOECK"/>
    <s v="4°21'10&quot;N"/>
    <s v="74°23'41.0&quot;W"/>
    <s v="SECTOR HACIENDA COLOMA"/>
    <s v="COMUNA OCCIDENTAL"/>
    <m/>
    <s v="COMUNA OCCIDENTAL"/>
    <s v="FEMENINO"/>
    <d v="1899-12-30T06:40:00"/>
    <x v="0"/>
    <x v="0"/>
    <s v="VEHÍCULO"/>
    <x v="0"/>
    <s v="PARTICULAR"/>
    <n v="157"/>
    <x v="1"/>
    <s v="NO"/>
    <m/>
    <m/>
    <n v="12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m/>
    <m/>
    <x v="0"/>
    <m/>
    <x v="0"/>
    <m/>
    <m/>
    <x v="0"/>
    <m/>
    <m/>
    <m/>
    <m/>
    <x v="0"/>
    <m/>
    <m/>
    <n v="1"/>
    <x v="0"/>
    <x v="8"/>
    <x v="0"/>
    <m/>
  </r>
  <r>
    <d v="2021-09-24T00:00:00"/>
    <s v="VIA GIRARDOT - BOGOTA KM 05 + 800"/>
    <s v="4°20'56&quot;N"/>
    <s v="74°23'15.0&quot;W"/>
    <s v="VEREDA CUCHARAL"/>
    <m/>
    <s v="CORREG. OCCIDENTAL"/>
    <s v="CORREG. OCCIDENTAL"/>
    <s v="MASCULINO"/>
    <d v="1899-12-30T20:10:00"/>
    <x v="1"/>
    <x v="0"/>
    <s v="VEHÍCULO"/>
    <x v="2"/>
    <s v="PARTICULAR"/>
    <m/>
    <x v="3"/>
    <s v="NO"/>
    <m/>
    <d v="1972-08-13T00:00:00"/>
    <n v="52"/>
    <x v="0"/>
    <m/>
    <m/>
    <m/>
    <x v="0"/>
    <m/>
    <m/>
    <m/>
    <n v="125"/>
    <e v="#NAME?"/>
    <m/>
    <m/>
    <m/>
    <x v="0"/>
    <m/>
    <m/>
    <m/>
    <n v="125"/>
    <e v="#NAME?"/>
    <x v="0"/>
    <m/>
    <x v="1"/>
    <n v="1"/>
    <m/>
    <x v="0"/>
    <m/>
    <x v="0"/>
    <m/>
    <m/>
    <x v="0"/>
    <m/>
    <m/>
    <m/>
    <m/>
    <x v="0"/>
    <m/>
    <m/>
    <m/>
    <x v="1"/>
    <x v="8"/>
    <x v="0"/>
    <s v="CON MUERTOS"/>
  </r>
  <r>
    <d v="2021-09-26T00:00:00"/>
    <s v="VEREDA LA ISLA "/>
    <s v="4°18'59&quot;N"/>
    <s v="74°23'43.0&quot;W"/>
    <s v="VEREDA LA ISLA"/>
    <m/>
    <s v="CORREG. SUR ORIENTAL"/>
    <s v="CORREG. SUR ORIENTAL"/>
    <s v="MASCULINO"/>
    <d v="1899-12-30T04:35:00"/>
    <x v="0"/>
    <x v="1"/>
    <s v="VEHÍCULO"/>
    <x v="1"/>
    <s v="PARTICULAR"/>
    <n v="157"/>
    <x v="1"/>
    <s v="SI"/>
    <s v="NEGATIVA"/>
    <d v="1993-04-15T00:00:00"/>
    <n v="32"/>
    <x v="0"/>
    <s v="AUTOMÓVIL"/>
    <s v="PARTICULAR"/>
    <m/>
    <x v="2"/>
    <s v="SI"/>
    <s v="NEGATIVA"/>
    <d v="1979-01-25T00:00:00"/>
    <n v="46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8"/>
    <x v="0"/>
    <m/>
  </r>
  <r>
    <d v="2021-09-26T00:00:00"/>
    <s v="VIA A PASCA"/>
    <s v="4°33'46&quot;N"/>
    <s v="74°35'37.0&quot;W"/>
    <s v="VIA PASCA"/>
    <s v="COMUNA ORIENTAL"/>
    <m/>
    <s v="COMUNA ORIENTAL"/>
    <s v="MASCULINO"/>
    <d v="1899-12-30T21:09:00"/>
    <x v="0"/>
    <x v="1"/>
    <s v="VEHÍCULO"/>
    <x v="1"/>
    <s v="PARTICULAR"/>
    <n v="102"/>
    <x v="1"/>
    <s v="NO"/>
    <m/>
    <d v="1983-07-13T00:00:00"/>
    <n v="41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8"/>
    <x v="0"/>
    <m/>
  </r>
  <r>
    <d v="2021-10-01T00:00:00"/>
    <s v="VEREDA BERMEJAL"/>
    <s v="4°38'62&quot;N"/>
    <s v="74°33'53.0&quot;W"/>
    <s v="VEREDA BERMEJAL"/>
    <m/>
    <s v="CORREG. NORTE"/>
    <s v="CORREG. NORTE"/>
    <s v="FEMENINO"/>
    <d v="1899-12-30T17:15:00"/>
    <x v="0"/>
    <x v="1"/>
    <s v="SEMOVIENTE"/>
    <x v="2"/>
    <s v="PARTICULAR"/>
    <m/>
    <x v="0"/>
    <s v="SI"/>
    <s v="NEGATIVA"/>
    <d v="1986-07-15T00:00:00"/>
    <n v="38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0"/>
    <m/>
  </r>
  <r>
    <d v="2021-10-03T00:00:00"/>
    <s v="CLL 22 38  17 19 21"/>
    <s v="4°19'46&quot;N"/>
    <s v="74°22'59.0&quot;W"/>
    <s v="CLUB DEL COMERCIO"/>
    <s v="COMUNA SUR OCCIDENTAL"/>
    <m/>
    <s v="COMUNA SUR OCCIDENTAL"/>
    <s v="MASCULINO"/>
    <d v="1899-12-30T09:30:00"/>
    <x v="0"/>
    <x v="0"/>
    <s v="OTROS"/>
    <x v="0"/>
    <s v="PARTICULAR"/>
    <n v="122"/>
    <x v="0"/>
    <s v="NO"/>
    <m/>
    <m/>
    <n v="12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m/>
    <m/>
    <x v="0"/>
    <m/>
    <x v="0"/>
    <m/>
    <m/>
    <x v="0"/>
    <m/>
    <m/>
    <m/>
    <m/>
    <x v="0"/>
    <m/>
    <m/>
    <n v="1"/>
    <x v="0"/>
    <x v="9"/>
    <x v="0"/>
    <m/>
  </r>
  <r>
    <d v="2021-10-08T00:00:00"/>
    <s v="ANTIGUA PANAMERICANA CON CRA 50"/>
    <s v="4°19'38&quot;N"/>
    <s v="74°23'35.0&quot;W"/>
    <s v="LA GRAN COLOMBIA"/>
    <s v="COMUNA SUR OCCIDENTAL"/>
    <m/>
    <s v="COMUNA SUR OCCIDENTAL"/>
    <s v="MASCULINO"/>
    <d v="1899-12-30T16:00:00"/>
    <x v="0"/>
    <x v="1"/>
    <s v="VEHÍCULO"/>
    <x v="8"/>
    <s v="PARTICULAR"/>
    <m/>
    <x v="0"/>
    <s v="SI"/>
    <s v="NEGATIVA"/>
    <d v="1974-08-14T00:00:00"/>
    <n v="50"/>
    <x v="0"/>
    <s v="BICICLETA"/>
    <s v="PARTICULAR"/>
    <s v="105-157"/>
    <x v="1"/>
    <s v="SI"/>
    <s v="NEGATIVA"/>
    <d v="1989-03-13T00:00:00"/>
    <n v="36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0"/>
    <m/>
  </r>
  <r>
    <d v="2021-10-11T00:00:00"/>
    <s v="CLLE 17 CRA 8"/>
    <s v="4°20'04&quot;N"/>
    <s v="74°21'51.0&quot;W"/>
    <s v="BALMORAL"/>
    <s v="COMUNA SUR ORIENTAL"/>
    <m/>
    <s v="COMUNA SUR ORIENTAL"/>
    <s v="FEMENINO"/>
    <d v="1899-12-30T15:15:00"/>
    <x v="0"/>
    <x v="1"/>
    <s v="VEHÍCULO"/>
    <x v="0"/>
    <s v="PARTICULAR"/>
    <n v="132"/>
    <x v="1"/>
    <s v="SI"/>
    <s v="NEGATIVA"/>
    <d v="1993-09-20T00:00:00"/>
    <n v="31"/>
    <x v="0"/>
    <s v="MOTOCICLETA"/>
    <s v="PARTICULAR"/>
    <n v="157"/>
    <x v="1"/>
    <s v="SI"/>
    <s v="NEGATIVA"/>
    <d v="2005-02-17T00:00:00"/>
    <n v="2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9"/>
    <x v="0"/>
    <m/>
  </r>
  <r>
    <d v="2021-10-13T00:00:00"/>
    <s v="VIA BOGOTA - GIRARDOT KM 47 + 130"/>
    <m/>
    <m/>
    <s v="ALTO DE CANECAS"/>
    <m/>
    <s v="CORREG. SUR OCCIDENTAL"/>
    <s v="CORREG. SUR OCCIDENTAL"/>
    <s v="MASCULINO"/>
    <d v="1899-12-30T06:30:00"/>
    <x v="0"/>
    <x v="1"/>
    <s v="VEHÍCULO"/>
    <x v="1"/>
    <s v="PARTICULAR"/>
    <n v="157"/>
    <x v="1"/>
    <s v="SI"/>
    <s v="NEGATIVA"/>
    <d v="1986-01-04T00:00:00"/>
    <n v="39"/>
    <x v="0"/>
    <s v="CAMIONETA"/>
    <s v="PARTICULAR"/>
    <n v="157"/>
    <x v="2"/>
    <s v="SI"/>
    <s v="NEGATIVA"/>
    <d v="1997-04-17T00:00:00"/>
    <n v="2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0"/>
    <m/>
  </r>
  <r>
    <d v="2021-10-15T00:00:00"/>
    <s v="CRA 5 CALLE 4 ESQUINA"/>
    <s v="4°20'44&quot;N"/>
    <s v="74°21'39.0&quot;W"/>
    <s v="EMILIO SIERRA"/>
    <s v="COMUNA CENTRO"/>
    <m/>
    <s v="COMUNA CENTRO"/>
    <s v="MASCULINO"/>
    <d v="1899-12-30T14:00:00"/>
    <x v="0"/>
    <x v="1"/>
    <s v="VEHÍCULO"/>
    <x v="0"/>
    <s v="PARTICULAR"/>
    <n v="123"/>
    <x v="0"/>
    <s v="SI"/>
    <s v="NEGATIVA"/>
    <d v="1955-11-08T00:00:00"/>
    <n v="69"/>
    <x v="0"/>
    <s v="MOTOCICLETA"/>
    <s v="PARTICULAR"/>
    <n v="139"/>
    <x v="1"/>
    <s v="SI"/>
    <s v="NEGATIVA"/>
    <d v="1999-04-18T00:00:00"/>
    <n v="26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0"/>
    <m/>
  </r>
  <r>
    <d v="2021-10-17T00:00:00"/>
    <s v="VIA BOGOTA - GIRARDOT KM 55 + 610"/>
    <s v="4°17'04&quot;N"/>
    <s v="74°28'20.0&quot;W"/>
    <s v="VEREDA LA PUERTA"/>
    <m/>
    <s v="CORREG. SUR OCCIDENTAL"/>
    <s v="CORREG. SUR OCCIDENTAL"/>
    <s v="MASCULINO"/>
    <d v="1899-12-30T03:50:00"/>
    <x v="0"/>
    <x v="1"/>
    <s v="VEHÍCULO"/>
    <x v="7"/>
    <s v="PÚBLICO"/>
    <n v="115"/>
    <x v="0"/>
    <s v="SI"/>
    <s v="NEGATIVA"/>
    <d v="1991-11-20T00:00:00"/>
    <n v="33"/>
    <x v="0"/>
    <s v="MOTOCICLETA"/>
    <s v="PARTICULAR"/>
    <n v="115"/>
    <x v="1"/>
    <s v="SI"/>
    <s v="POSITIVA"/>
    <d v="1984-01-26T00:00:00"/>
    <n v="4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0"/>
    <m/>
  </r>
  <r>
    <d v="2021-10-18T00:00:00"/>
    <s v="CRA 64 23 B 69"/>
    <s v="4°32'89&quot;N"/>
    <s v="74°37'44.0&quot;W"/>
    <s v="LA PAMPA"/>
    <s v="COMUNA SUR OCCIDENTAL"/>
    <m/>
    <s v="COMUNA SUR OCCIDENTAL"/>
    <s v="MASCULINO"/>
    <d v="1899-12-30T15:53:00"/>
    <x v="0"/>
    <x v="1"/>
    <s v="VEHÍCULO"/>
    <x v="1"/>
    <s v="PARTICULAR"/>
    <n v="127"/>
    <x v="1"/>
    <s v="SI"/>
    <s v="NEGATIVA"/>
    <d v="1995-12-30T00:00:00"/>
    <n v="29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0"/>
    <m/>
  </r>
  <r>
    <d v="2021-10-18T00:00:00"/>
    <s v="VIA GIRARDOT - BOGOTA KM 49 + 500"/>
    <s v="4°15'46&quot;N"/>
    <s v="74°31'15.0&quot;W"/>
    <s v="VEREDA LA PUERTA"/>
    <m/>
    <s v="CORREG. SUR OCCIDENTAL"/>
    <s v="CORREG. SUR OCCIDENTAL"/>
    <s v="MASCULINO"/>
    <d v="1899-12-30T09:50:00"/>
    <x v="0"/>
    <x v="1"/>
    <s v="VEHÍCULO"/>
    <x v="1"/>
    <s v="PARTICULAR"/>
    <n v="102"/>
    <x v="1"/>
    <s v="SI"/>
    <s v="NEGATIVA"/>
    <d v="1985-11-29T00:00:00"/>
    <n v="39"/>
    <x v="0"/>
    <s v="CAMIONETA"/>
    <s v="PARTICULAR"/>
    <m/>
    <x v="2"/>
    <s v="SI"/>
    <s v="NEGATIVA"/>
    <d v="1962-12-05T00:00:00"/>
    <n v="62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0"/>
    <m/>
  </r>
  <r>
    <d v="2021-10-22T00:00:00"/>
    <s v="CLL 7 10A  31"/>
    <s v="4°20'33&quot;N"/>
    <s v="74°21'55.0&quot;W"/>
    <s v="LUXEMBURGO"/>
    <s v="COMUNA CENTRO"/>
    <m/>
    <s v="COMUNA CENTRO"/>
    <s v="MASCULINO"/>
    <d v="1899-12-30T11:30:00"/>
    <x v="0"/>
    <x v="0"/>
    <s v="OTROS"/>
    <x v="2"/>
    <s v="PARTICULAR"/>
    <n v="157"/>
    <x v="0"/>
    <s v="SI"/>
    <s v="NEGATIVA"/>
    <d v="1956-06-20T00:00:00"/>
    <n v="69"/>
    <x v="0"/>
    <m/>
    <m/>
    <m/>
    <x v="0"/>
    <m/>
    <m/>
    <m/>
    <n v="125"/>
    <e v="#NAME?"/>
    <m/>
    <m/>
    <m/>
    <x v="0"/>
    <m/>
    <m/>
    <m/>
    <n v="125"/>
    <e v="#NAME?"/>
    <x v="0"/>
    <n v="2"/>
    <x v="0"/>
    <n v="1"/>
    <m/>
    <x v="0"/>
    <m/>
    <x v="0"/>
    <m/>
    <m/>
    <x v="0"/>
    <m/>
    <m/>
    <m/>
    <m/>
    <x v="0"/>
    <m/>
    <m/>
    <n v="2"/>
    <x v="0"/>
    <x v="9"/>
    <x v="0"/>
    <m/>
  </r>
  <r>
    <d v="2021-10-26T00:00:00"/>
    <s v="VIA GIRARDOT - BOGOTA KM 44 + 450"/>
    <s v="4°25'57&quot;N"/>
    <s v="74°53'33.0&quot;W"/>
    <s v="BOQUERON"/>
    <m/>
    <s v="CORREG. SUR OCCIDENTAL"/>
    <s v="CORREG. SUR OCCIDENTAL"/>
    <s v="MASCULINO"/>
    <d v="1899-12-30T00:15:00"/>
    <x v="0"/>
    <x v="1"/>
    <s v="BARANDA"/>
    <x v="7"/>
    <s v="PÚBLICO"/>
    <n v="304"/>
    <x v="1"/>
    <s v="SI"/>
    <s v="NEGATIVA"/>
    <d v="1962-08-06T00:00:00"/>
    <n v="62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1"/>
    <n v="3"/>
    <m/>
    <n v="1"/>
    <m/>
    <x v="1"/>
    <n v="1"/>
    <m/>
    <n v="4"/>
    <x v="0"/>
    <x v="9"/>
    <x v="0"/>
    <m/>
  </r>
  <r>
    <d v="2021-10-29T00:00:00"/>
    <s v="CRA 8 TV 11"/>
    <s v="4°20'45&quot;N"/>
    <s v="74°21'25.0&quot;W"/>
    <s v="CENTRO"/>
    <s v="COMUNA CENTRO"/>
    <m/>
    <s v="COMUNA CENTRO"/>
    <s v="MASCULINO"/>
    <d v="1899-12-30T13:57:00"/>
    <x v="0"/>
    <x v="1"/>
    <s v="VEHÍCULO"/>
    <x v="1"/>
    <s v="PARTICULAR"/>
    <m/>
    <x v="1"/>
    <s v="SI"/>
    <s v="NEGATIVA"/>
    <d v="1969-11-01T00:00:00"/>
    <n v="55"/>
    <x v="0"/>
    <s v="CAMIONETA"/>
    <s v="PARTICULAR"/>
    <n v="132"/>
    <x v="2"/>
    <s v="SI"/>
    <s v="NEGATIVA"/>
    <d v="1981-07-09T00:00:00"/>
    <n v="4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0"/>
    <m/>
  </r>
  <r>
    <d v="2021-11-02T00:00:00"/>
    <s v="CRA 27 CALLE 3A BIS"/>
    <m/>
    <m/>
    <s v="COMBOY"/>
    <s v="COMUNA OCCIDENTAL"/>
    <m/>
    <s v="COMUNA OCCIDENTAL"/>
    <s v="MASCULINO"/>
    <d v="1899-12-30T11:10:00"/>
    <x v="0"/>
    <x v="1"/>
    <s v="VEHÍCULO"/>
    <x v="4"/>
    <s v="PÚBLICO"/>
    <n v="105"/>
    <x v="0"/>
    <s v="SI"/>
    <s v="NEGATIVA"/>
    <d v="1980-11-14T00:00:00"/>
    <n v="44"/>
    <x v="0"/>
    <s v="MOTOCICLETA"/>
    <s v="PARTICULAR"/>
    <s v="157-116"/>
    <x v="1"/>
    <s v="SI"/>
    <s v="NEGATIVA"/>
    <d v="1984-04-20T00:00:00"/>
    <n v="4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0"/>
    <x v="0"/>
    <m/>
  </r>
  <r>
    <d v="2021-11-05T00:00:00"/>
    <s v="AV LAS PALMAS CRA 9"/>
    <s v="4°20'31&quot;N"/>
    <s v="74°21'49.0&quot;W"/>
    <s v="CENTRO"/>
    <s v="COMUNA CENTRO"/>
    <m/>
    <s v="COMUNA CENTRO"/>
    <s v="MASCULINO"/>
    <d v="1899-12-30T08:00:00"/>
    <x v="0"/>
    <x v="1"/>
    <s v="VEHÍCULO"/>
    <x v="10"/>
    <s v="PÚBLICO"/>
    <m/>
    <x v="0"/>
    <s v="SI"/>
    <s v="NEGATIVA"/>
    <d v="1988-10-16T00:00:00"/>
    <n v="36"/>
    <x v="0"/>
    <s v="BUS"/>
    <s v="PÚBLICO"/>
    <n v="202"/>
    <x v="2"/>
    <s v="SI"/>
    <s v="NEGATIVA"/>
    <d v="1992-07-22T00:00:00"/>
    <n v="32"/>
    <e v="#NAME?"/>
    <m/>
    <m/>
    <m/>
    <x v="0"/>
    <m/>
    <m/>
    <m/>
    <n v="125"/>
    <e v="#NAME?"/>
    <x v="1"/>
    <m/>
    <x v="0"/>
    <m/>
    <m/>
    <x v="0"/>
    <m/>
    <x v="0"/>
    <m/>
    <m/>
    <x v="1"/>
    <n v="5"/>
    <m/>
    <m/>
    <n v="1"/>
    <x v="0"/>
    <m/>
    <m/>
    <n v="5"/>
    <x v="0"/>
    <x v="10"/>
    <x v="0"/>
    <m/>
  </r>
  <r>
    <d v="2021-11-06T00:00:00"/>
    <s v="VIA GIRARDOT - BOGOTA KM 71 + 400"/>
    <s v="4°35'80&quot;N"/>
    <s v="74°37'53.0&quot;W"/>
    <s v="VEREDA LA PUERTA"/>
    <m/>
    <s v="CORREG. SUR OCCIDENTAL"/>
    <s v="CORREG. SUR OCCIDENTAL"/>
    <s v="MASCULINO"/>
    <d v="1899-12-30T19:20:00"/>
    <x v="0"/>
    <x v="0"/>
    <s v="VEHÍCULO"/>
    <x v="0"/>
    <s v="PARTICULAR"/>
    <n v="409"/>
    <x v="0"/>
    <s v="SI"/>
    <s v="NEGATIVA"/>
    <d v="1995-07-28T00:00:00"/>
    <n v="29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10"/>
    <x v="0"/>
    <m/>
  </r>
  <r>
    <d v="2021-11-09T00:00:00"/>
    <s v="TV 12 18B 82"/>
    <s v="4°33'41&quot;N"/>
    <s v="74°36'88.0&quot;W"/>
    <s v="BALMORAL"/>
    <s v="COMUNA SUR ORIENTAL"/>
    <m/>
    <s v="COMUNA SUR ORIENTAL"/>
    <s v="FEMENINO"/>
    <d v="1899-12-30T08:35:00"/>
    <x v="0"/>
    <x v="0"/>
    <s v="OBJETO"/>
    <x v="1"/>
    <s v="PARTICULAR"/>
    <n v="409"/>
    <x v="1"/>
    <s v="SI"/>
    <s v="NEGATIVA"/>
    <d v="1990-11-23T00:00:00"/>
    <n v="34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10"/>
    <x v="0"/>
    <m/>
  </r>
  <r>
    <d v="2021-11-09T00:00:00"/>
    <s v="KM 67+300 VEREDA SANTA RITA"/>
    <s v="4°38'67&quot;N"/>
    <s v="74°33'29.0&quot;W"/>
    <s v="VEREDA TIERRA NEGRA"/>
    <m/>
    <s v="CORREG. NORTE"/>
    <s v="CORREG. NORTE"/>
    <s v="MASCULINO"/>
    <d v="1899-12-30T10:00:00"/>
    <x v="1"/>
    <x v="4"/>
    <s v="OTROS"/>
    <x v="5"/>
    <s v="PARTICULAR"/>
    <n v="157"/>
    <x v="3"/>
    <s v="NO"/>
    <m/>
    <d v="1988-10-15T00:00:00"/>
    <n v="36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10"/>
    <x v="0"/>
    <s v="CON MUERTOS"/>
  </r>
  <r>
    <d v="2021-11-10T00:00:00"/>
    <s v="DG 19 18B 12"/>
    <s v="4°33'15&quot;N"/>
    <s v="74°36'46.0&quot;W"/>
    <s v="BALMORAL"/>
    <s v="COMUNA SUR ORIENTAL"/>
    <m/>
    <s v="COMUNA SUR ORIENTAL"/>
    <s v="MASCULINO"/>
    <d v="1899-12-30T20:30:00"/>
    <x v="0"/>
    <x v="1"/>
    <s v="VEHÍCULO"/>
    <x v="0"/>
    <s v="PARTICULAR"/>
    <m/>
    <x v="0"/>
    <s v="SI"/>
    <s v="POSITIVA"/>
    <d v="1998-01-09T00:00:00"/>
    <n v="27"/>
    <x v="0"/>
    <s v="AUTOMÓVIL"/>
    <s v="PARTICULAR"/>
    <n v="115"/>
    <x v="1"/>
    <s v="SI"/>
    <s v="POSITIVA"/>
    <d v="1977-07-21T00:00:00"/>
    <n v="47"/>
    <e v="#NAME?"/>
    <s v="AUTOMÓVIL"/>
    <s v="PARTICULAR"/>
    <m/>
    <x v="1"/>
    <s v="SI"/>
    <s v="NEGATIVA"/>
    <d v="1987-01-24T00:00:00"/>
    <n v="38"/>
    <e v="#NAME?"/>
    <x v="1"/>
    <m/>
    <x v="0"/>
    <m/>
    <m/>
    <x v="0"/>
    <m/>
    <x v="0"/>
    <m/>
    <m/>
    <x v="1"/>
    <n v="1"/>
    <m/>
    <n v="1"/>
    <m/>
    <x v="1"/>
    <n v="1"/>
    <m/>
    <n v="2"/>
    <x v="0"/>
    <x v="10"/>
    <x v="0"/>
    <m/>
  </r>
  <r>
    <d v="2021-11-15T00:00:00"/>
    <s v="TV 12 23 39"/>
    <s v="4°33'14&quot;N"/>
    <s v="74°37'33.0&quot;W"/>
    <s v="SAN MATEO"/>
    <s v="COMUNA SUR OCCIDENTAL"/>
    <m/>
    <s v="COMUNA SUR OCCIDENTAL"/>
    <s v="MASCULINO"/>
    <d v="1899-12-30T06:00:00"/>
    <x v="0"/>
    <x v="1"/>
    <s v="VEHÍCULO"/>
    <x v="1"/>
    <s v="PARTICULAR"/>
    <m/>
    <x v="1"/>
    <s v="SI"/>
    <s v="NEGATIVA"/>
    <d v="1960-02-20T00:00:00"/>
    <n v="65"/>
    <x v="0"/>
    <s v="BICICLETA"/>
    <s v="PARTICULAR"/>
    <m/>
    <x v="1"/>
    <s v="SI"/>
    <s v="NEGATIVA"/>
    <d v="1992-01-03T00:00:00"/>
    <n v="33"/>
    <e v="#NAME?"/>
    <s v="AUTOMÓVIL"/>
    <s v="PARTICULAR"/>
    <m/>
    <x v="2"/>
    <s v="SI"/>
    <s v="POSITIVA"/>
    <d v="1968-02-23T00:00:00"/>
    <n v="57"/>
    <e v="#NAME?"/>
    <x v="1"/>
    <m/>
    <x v="0"/>
    <m/>
    <m/>
    <x v="0"/>
    <m/>
    <x v="0"/>
    <m/>
    <m/>
    <x v="0"/>
    <m/>
    <m/>
    <m/>
    <m/>
    <x v="1"/>
    <n v="2"/>
    <m/>
    <n v="2"/>
    <x v="0"/>
    <x v="10"/>
    <x v="0"/>
    <m/>
  </r>
  <r>
    <d v="2021-11-20T00:00:00"/>
    <s v="AV PANAMERICANA KM 67+650"/>
    <s v="4°32'99&quot;N"/>
    <s v="74°38'15.0&quot;W"/>
    <s v="SECTOR CATAMA"/>
    <s v="COMUNA SUR OCCIDENTAL"/>
    <m/>
    <s v="COMUNA SUR OCCIDENTAL"/>
    <s v="MASCULINO"/>
    <d v="1899-12-30T22:30:00"/>
    <x v="0"/>
    <x v="0"/>
    <s v="OTROS"/>
    <x v="0"/>
    <s v="PÚBLICO"/>
    <n v="409"/>
    <x v="0"/>
    <s v="SI"/>
    <s v="NEGATIVA"/>
    <d v="1982-06-21T00:00:00"/>
    <n v="43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10"/>
    <x v="0"/>
    <m/>
  </r>
  <r>
    <d v="2021-11-21T00:00:00"/>
    <s v="CRA 9 CLL 8 ESQUINA"/>
    <s v="4°34'20&quot;N"/>
    <s v="74°36'39.0&quot;W"/>
    <s v="CENTRO"/>
    <s v="COMUNA CENTRO"/>
    <m/>
    <s v="COMUNA CENTRO"/>
    <s v="MASCULINO"/>
    <d v="1899-12-30T08:45:00"/>
    <x v="0"/>
    <x v="0"/>
    <s v="OTROS"/>
    <x v="1"/>
    <s v="PARTICULAR"/>
    <n v="157"/>
    <x v="1"/>
    <s v="SI"/>
    <s v="NEGATIVA"/>
    <d v="1994-08-21T00:00:00"/>
    <n v="30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10"/>
    <x v="0"/>
    <m/>
  </r>
  <r>
    <d v="2021-11-21T00:00:00"/>
    <s v="VIA BOGOTA - GIRARDOT KM 71 + 380"/>
    <s v="4°21'29&quot;N"/>
    <s v="74°22'32.0&quot;W"/>
    <s v="VEREDA EL RESGUARDO BAJO"/>
    <m/>
    <s v="CORREG. OCCIDENTAL"/>
    <s v="CORREG. OCCIDENTAL"/>
    <s v="MASCULINO"/>
    <d v="1899-12-30T18:15:00"/>
    <x v="1"/>
    <x v="0"/>
    <s v="VEHÍCULO"/>
    <x v="1"/>
    <s v="PARTICULAR"/>
    <n v="157"/>
    <x v="1"/>
    <s v="SI"/>
    <s v="NEGATIVA"/>
    <d v="1996-07-19T00:00:00"/>
    <n v="28"/>
    <x v="0"/>
    <m/>
    <m/>
    <m/>
    <x v="0"/>
    <m/>
    <m/>
    <m/>
    <n v="125"/>
    <e v="#NAME?"/>
    <m/>
    <m/>
    <m/>
    <x v="0"/>
    <m/>
    <m/>
    <m/>
    <n v="125"/>
    <e v="#NAME?"/>
    <x v="0"/>
    <m/>
    <x v="1"/>
    <n v="1"/>
    <m/>
    <x v="0"/>
    <m/>
    <x v="0"/>
    <m/>
    <m/>
    <x v="0"/>
    <m/>
    <m/>
    <m/>
    <m/>
    <x v="0"/>
    <m/>
    <m/>
    <m/>
    <x v="1"/>
    <x v="10"/>
    <x v="0"/>
    <s v="CON MUERTOS"/>
  </r>
  <r>
    <d v="2021-11-23T00:00:00"/>
    <s v="DG 24 CON CRA 45 ESQUINA"/>
    <s v="4°32'85&quot;N"/>
    <s v="74°39'02.0&quot;W"/>
    <s v="SECTOR LOS CAMBULOS"/>
    <s v="COMUNA SUR OCCIDENTAL"/>
    <m/>
    <s v="COMUNA SUR OCCIDENTAL"/>
    <s v="FEMENINO"/>
    <d v="1899-12-30T18:10:00"/>
    <x v="0"/>
    <x v="1"/>
    <s v="VEHÍCULO"/>
    <x v="1"/>
    <s v="PARTICULAR"/>
    <m/>
    <x v="1"/>
    <s v="SI"/>
    <s v="NEGATIVA"/>
    <d v="1981-03-31T00:00:00"/>
    <n v="44"/>
    <x v="0"/>
    <s v="MICROBÚS"/>
    <s v="PÚBLICO"/>
    <n v="157"/>
    <x v="2"/>
    <s v="SI"/>
    <s v="NEGATIVA"/>
    <d v="1998-11-27T00:00:00"/>
    <n v="26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0"/>
    <x v="0"/>
    <m/>
  </r>
  <r>
    <d v="2021-11-29T00:00:00"/>
    <s v="VIA BOGOTA - GIRARDOT KM 06 + 480"/>
    <s v="4°31'88&quot;N"/>
    <s v="74°42'96.0&quot;W"/>
    <s v="VEREDA LA PUERTA"/>
    <m/>
    <s v="CORREG. SUR OCCIDENTAL"/>
    <s v="CORREG. SUR OCCIDENTAL"/>
    <s v="MASCULINO"/>
    <d v="1899-12-30T10:00:00"/>
    <x v="0"/>
    <x v="1"/>
    <s v="VEHÍCULO"/>
    <x v="6"/>
    <s v="PÚBLICO"/>
    <m/>
    <x v="0"/>
    <s v="SI"/>
    <s v="NEGATIVA"/>
    <d v="1957-10-27T00:00:00"/>
    <n v="67"/>
    <x v="0"/>
    <s v="MOTOCICLETA"/>
    <s v="PARTICULAR"/>
    <m/>
    <x v="1"/>
    <s v="SI"/>
    <s v="NEGATIVA"/>
    <d v="1993-10-27T00:00:00"/>
    <n v="31"/>
    <e v="#NAME?"/>
    <s v="CAMIÓN"/>
    <s v="PÚBLICO"/>
    <n v="121"/>
    <x v="2"/>
    <s v="SI"/>
    <s v="NEGATIVA"/>
    <d v="2000-05-17T00:00:00"/>
    <n v="25"/>
    <e v="#NAME?"/>
    <x v="1"/>
    <m/>
    <x v="0"/>
    <m/>
    <m/>
    <x v="0"/>
    <m/>
    <x v="0"/>
    <m/>
    <m/>
    <x v="0"/>
    <m/>
    <m/>
    <m/>
    <m/>
    <x v="1"/>
    <n v="1"/>
    <m/>
    <n v="1"/>
    <x v="0"/>
    <x v="10"/>
    <x v="0"/>
    <m/>
  </r>
  <r>
    <d v="2021-11-30T00:00:00"/>
    <s v="VIA BOGOTA - GIRARDOT KM 71 + 180"/>
    <s v="4°21'22&quot;N"/>
    <s v="74°22'31.0&quot;W"/>
    <s v="VEREDA EL RESGUARDO BAJO"/>
    <m/>
    <s v="CORREG. OCCIDENTAL"/>
    <s v="CORREG. OCCIDENTAL"/>
    <s v="MASCULINO"/>
    <d v="1899-12-30T18:10:00"/>
    <x v="1"/>
    <x v="1"/>
    <s v="VEHÍCULO"/>
    <x v="6"/>
    <s v="PÚBLICO"/>
    <n v="106"/>
    <x v="0"/>
    <s v="SI"/>
    <s v="NEGATIVA"/>
    <d v="1982-08-11T00:00:00"/>
    <n v="42"/>
    <x v="0"/>
    <s v="MOTOCICLETA"/>
    <s v="PARTICULAR"/>
    <n v="157"/>
    <x v="1"/>
    <s v="SI"/>
    <s v="NEGATIVA"/>
    <d v="1993-01-10T00:00:00"/>
    <n v="32"/>
    <e v="#NAME?"/>
    <m/>
    <m/>
    <m/>
    <x v="0"/>
    <m/>
    <m/>
    <m/>
    <n v="125"/>
    <e v="#NAME?"/>
    <x v="1"/>
    <m/>
    <x v="0"/>
    <m/>
    <m/>
    <x v="1"/>
    <m/>
    <x v="1"/>
    <m/>
    <n v="1"/>
    <x v="0"/>
    <m/>
    <m/>
    <m/>
    <m/>
    <x v="1"/>
    <n v="1"/>
    <m/>
    <n v="1"/>
    <x v="1"/>
    <x v="10"/>
    <x v="0"/>
    <s v="CON MUERTOS"/>
  </r>
  <r>
    <d v="2021-12-01T00:00:00"/>
    <s v="VIA PANAMERICANA"/>
    <s v="4°34'91&quot;N"/>
    <s v="74°37'91.0&quot;W"/>
    <s v="SECTOR UNAD"/>
    <s v="COMUNA OCCIDENTAL"/>
    <m/>
    <s v="COMUNA OCCIDENTAL"/>
    <s v="MASCULINO"/>
    <d v="1899-12-30T18:30:00"/>
    <x v="0"/>
    <x v="1"/>
    <s v="VEHÍCULO"/>
    <x v="1"/>
    <s v="PARTICULAR"/>
    <n v="157"/>
    <x v="1"/>
    <s v="SI"/>
    <s v="NEGATIVA"/>
    <d v="1998-04-11T00:00:00"/>
    <n v="27"/>
    <x v="0"/>
    <s v="AUTOMÓVIL"/>
    <s v="PARTICULAR"/>
    <n v="122"/>
    <x v="2"/>
    <s v="SI"/>
    <s v="NEGATIVA"/>
    <d v="1992-09-27T00:00:00"/>
    <n v="32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1"/>
    <x v="0"/>
    <m/>
  </r>
  <r>
    <d v="2021-12-07T00:00:00"/>
    <s v="VIA BOGOTA - GIRARDOT KM 75 + 000"/>
    <s v="4°22'95&quot;N"/>
    <s v="74°23'11.0&quot;W"/>
    <s v="CARTODROMO"/>
    <m/>
    <s v="CORREG. OCCIDENTAL"/>
    <s v="CORREG. OCCIDENTAL"/>
    <s v="MASCULINO"/>
    <d v="1899-12-30T10:55:00"/>
    <x v="0"/>
    <x v="1"/>
    <s v="VEHÍCULO"/>
    <x v="1"/>
    <s v="PARTICULAR"/>
    <m/>
    <x v="1"/>
    <s v="SI"/>
    <s v="NEGATIVA"/>
    <d v="1984-05-26T00:00:00"/>
    <n v="41"/>
    <x v="0"/>
    <s v="CAMIÓN"/>
    <s v="PÚBLICO"/>
    <n v="132"/>
    <x v="2"/>
    <s v="SI"/>
    <s v="NEGATIVA"/>
    <d v="1992-02-12T00:00:00"/>
    <n v="3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1"/>
    <x v="0"/>
    <m/>
  </r>
  <r>
    <d v="2021-12-08T00:00:00"/>
    <s v="AV. MANUEL HUMBERTO"/>
    <s v="4°19'53&quot;N"/>
    <s v="74°22'34.0&quot;W"/>
    <s v="SECTOR EL INDIO"/>
    <s v="COMUNA SUR OCCIDENTAL"/>
    <m/>
    <s v="COMUNA SUR OCCIDENTAL"/>
    <s v="MASCULINO"/>
    <d v="1899-12-30T01:30:00"/>
    <x v="0"/>
    <x v="0"/>
    <s v="OTROS"/>
    <x v="1"/>
    <s v="PARTICULAR"/>
    <n v="157"/>
    <x v="0"/>
    <s v="SI"/>
    <s v="NEGATIVA"/>
    <d v="1999-12-24T00:00:00"/>
    <n v="2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11"/>
    <x v="0"/>
    <m/>
  </r>
  <r>
    <d v="2021-12-11T00:00:00"/>
    <s v="VIA BOGOTA - GIRARDOT KM 56 + 140"/>
    <s v="4°28'8&quot;N"/>
    <s v="74°4 '68.0&quot;W"/>
    <s v="VEREDA LA PUERTA"/>
    <m/>
    <s v="CORREG. SUR OCCIDENTAL"/>
    <s v="CORREG. SUR OCCIDENTAL"/>
    <s v="MASCULINO"/>
    <d v="1899-12-30T18:40:00"/>
    <x v="0"/>
    <x v="1"/>
    <s v="VEHÍCULO"/>
    <x v="1"/>
    <s v="PARTICULAR"/>
    <n v="157"/>
    <x v="0"/>
    <s v="SI"/>
    <s v="NEGATIVA"/>
    <d v="1968-12-25T00:00:00"/>
    <n v="56"/>
    <x v="0"/>
    <s v="CAMIÓN"/>
    <s v="PÚBLICO"/>
    <n v="202"/>
    <x v="2"/>
    <s v="SI"/>
    <s v="NEGATIVA"/>
    <d v="1986-05-15T00:00:00"/>
    <n v="39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11"/>
    <x v="0"/>
    <m/>
  </r>
  <r>
    <d v="2021-12-13T00:00:00"/>
    <s v="CLL 22 62 84"/>
    <s v="4°26'82&quot;N"/>
    <s v="74°39'96.0&quot;W"/>
    <s v="LA PAMPA"/>
    <s v="COMUNA SUR OCCIDENTAL"/>
    <m/>
    <s v="COMUNA SUR OCCIDENTAL"/>
    <s v="MASCULINO"/>
    <d v="1899-12-30T10:30:00"/>
    <x v="0"/>
    <x v="1"/>
    <s v="VEHÍCULO"/>
    <x v="2"/>
    <s v="PÚBLICO"/>
    <n v="104"/>
    <x v="0"/>
    <s v="SI"/>
    <s v="NEGATIVA"/>
    <d v="1989-06-27T00:00:00"/>
    <n v="36"/>
    <x v="0"/>
    <s v="MOTOCICLETA"/>
    <s v="PARTICULAR"/>
    <m/>
    <x v="1"/>
    <s v="SI"/>
    <s v="NEGATIVA"/>
    <d v="1996-05-01T00:00:00"/>
    <n v="29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11"/>
    <x v="0"/>
    <m/>
  </r>
  <r>
    <d v="2021-12-14T00:00:00"/>
    <s v="CALLE 22 37 14"/>
    <s v="4°19'46&quot;N"/>
    <s v="74°22'56.0&quot;W"/>
    <s v="COOVIPROF"/>
    <s v="COMUNA SUR OCCIDENTAL"/>
    <m/>
    <s v="COMUNA SUR OCCIDENTAL"/>
    <s v="FEMENINO"/>
    <d v="1899-12-30T09:12:00"/>
    <x v="0"/>
    <x v="1"/>
    <s v="OTROS"/>
    <x v="0"/>
    <s v="PARTICULAR"/>
    <m/>
    <x v="0"/>
    <s v="SI"/>
    <s v="NEGATIVA"/>
    <d v="1988-12-14T00:00:00"/>
    <n v="36"/>
    <x v="0"/>
    <s v="MOTOCICLETA"/>
    <s v="PARTICULAR"/>
    <n v="102"/>
    <x v="1"/>
    <s v="SI"/>
    <s v="NEGATIVA"/>
    <d v="1994-11-06T00:00:00"/>
    <n v="3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1"/>
    <x v="0"/>
    <m/>
  </r>
  <r>
    <d v="2021-12-17T00:00:00"/>
    <s v="VIA GIRARDOT - BOGOTA KM 75 + 100"/>
    <s v="4°23' 2&quot;N"/>
    <s v="74°23'6.0&quot;W"/>
    <s v="VEREDA LA PUERTA"/>
    <m/>
    <s v="CORREG. SUR OCCIDENTAL"/>
    <s v="CORREG. SUR OCCIDENTAL"/>
    <s v="MASCULINO"/>
    <d v="1899-12-30T21:40:00"/>
    <x v="0"/>
    <x v="2"/>
    <s v="NO APLICA"/>
    <x v="1"/>
    <s v="PARTICULAR"/>
    <n v="303"/>
    <x v="1"/>
    <s v="SI"/>
    <s v="NEGATIVA"/>
    <d v="1988-12-01T00:00:00"/>
    <n v="36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1"/>
    <x v="0"/>
    <m/>
  </r>
  <r>
    <d v="2021-12-28T00:00:00"/>
    <s v="VIA GIRARDOT - BOGOTA KM 73 + 100"/>
    <s v="4°22'05&quot;N"/>
    <s v="74°22'59.0&quot;W"/>
    <s v="VEREDA BOSACHOQUE"/>
    <m/>
    <s v="CORREG. OCCIDENTAL"/>
    <s v="CORREG. OCCIDENTAL"/>
    <s v="MASCULINO"/>
    <d v="1899-12-30T07:15:00"/>
    <x v="0"/>
    <x v="1"/>
    <s v="VEHÍCULO"/>
    <x v="6"/>
    <s v="PÚBLICO"/>
    <m/>
    <x v="0"/>
    <s v="SI"/>
    <s v="NEGATIVA"/>
    <d v="1982-05-12T00:00:00"/>
    <n v="43"/>
    <x v="0"/>
    <s v="MOTOCICLETA"/>
    <s v="PARTICULAR"/>
    <n v="157"/>
    <x v="1"/>
    <s v="SI"/>
    <s v="NEGATIVA"/>
    <d v="1995-03-28T00:00:00"/>
    <n v="3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1"/>
    <x v="0"/>
    <m/>
  </r>
  <r>
    <d v="2021-12-31T00:00:00"/>
    <s v="CRA 6 15 108"/>
    <s v="4°20'10&quot;N"/>
    <s v="74°21'42.0&quot;W"/>
    <s v="COBURGO"/>
    <s v="COMUNA ORIENTAL"/>
    <m/>
    <s v="COMUNA ORIENTAL"/>
    <s v="MASCULINO"/>
    <d v="1899-12-30T13:20:00"/>
    <x v="0"/>
    <x v="0"/>
    <s v="OTROS"/>
    <x v="1"/>
    <s v="PARTICULAR"/>
    <m/>
    <x v="1"/>
    <s v="SI"/>
    <s v="NEGATIVA"/>
    <d v="2002-09-11T00:00:00"/>
    <n v="22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11"/>
    <x v="0"/>
    <m/>
  </r>
  <r>
    <d v="2022-01-02T00:00:00"/>
    <s v="CLLE 20B 66A 44"/>
    <s v="4°19'42&quot;N"/>
    <s v="74°24'13.0&quot;W"/>
    <s v="LLANO LARGO"/>
    <s v="COMUNA SUR OCCIDENTAL"/>
    <m/>
    <s v="COMUNA SUR OCCIDENTAL"/>
    <s v="MASCULINO"/>
    <d v="1899-12-30T09:50:00"/>
    <x v="1"/>
    <x v="0"/>
    <s v="OTROS"/>
    <x v="2"/>
    <s v="PÚBLICO"/>
    <m/>
    <x v="0"/>
    <s v="SI"/>
    <s v="NEGATIVA"/>
    <d v="1985-12-22T00:00:00"/>
    <n v="39"/>
    <x v="0"/>
    <m/>
    <m/>
    <m/>
    <x v="0"/>
    <m/>
    <m/>
    <m/>
    <n v="125"/>
    <e v="#NAME?"/>
    <m/>
    <m/>
    <m/>
    <x v="0"/>
    <m/>
    <m/>
    <m/>
    <n v="125"/>
    <e v="#NAME?"/>
    <x v="0"/>
    <m/>
    <x v="1"/>
    <n v="1"/>
    <m/>
    <x v="0"/>
    <m/>
    <x v="0"/>
    <m/>
    <m/>
    <x v="0"/>
    <m/>
    <m/>
    <m/>
    <m/>
    <x v="0"/>
    <m/>
    <m/>
    <m/>
    <x v="1"/>
    <x v="0"/>
    <x v="1"/>
    <s v="CON MUERTOS"/>
  </r>
  <r>
    <d v="2022-01-02T00:00:00"/>
    <s v="CRA 27 5A 23"/>
    <s v="4°30'39&quot;N"/>
    <s v="74°22'36.0&quot;W"/>
    <s v="TERMINAL"/>
    <s v="COMUNA OCCIDENTAL"/>
    <m/>
    <s v="COMUNA OCCIDENTAL"/>
    <s v="MASCULINO"/>
    <d v="1899-12-30T16:00:00"/>
    <x v="0"/>
    <x v="0"/>
    <s v="OTROS"/>
    <x v="1"/>
    <s v="PARTICULAR"/>
    <n v="102"/>
    <x v="0"/>
    <s v="SI"/>
    <s v="NEGATIVA"/>
    <d v="1997-07-16T00:00:00"/>
    <n v="27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0"/>
    <x v="1"/>
    <m/>
  </r>
  <r>
    <d v="2022-01-03T00:00:00"/>
    <s v="CRA 6 CALL 11"/>
    <s v="4°34'04&quot;N"/>
    <s v="74°36'16.0&quot;W"/>
    <s v="CENTRO"/>
    <s v="COMUNA CENTRO"/>
    <m/>
    <s v="COMUNA CENTRO"/>
    <s v="MASCULINO"/>
    <d v="1899-12-30T18:30:00"/>
    <x v="0"/>
    <x v="1"/>
    <s v="VEHÍCULO"/>
    <x v="0"/>
    <s v="PARTICULAR"/>
    <n v="157"/>
    <x v="0"/>
    <s v="SI"/>
    <s v="NEGATIVA"/>
    <d v="1982-02-13T00:00:00"/>
    <n v="43"/>
    <x v="0"/>
    <s v="MOTOCICLETA"/>
    <s v="PARTICULAR"/>
    <n v="122"/>
    <x v="1"/>
    <s v="SI"/>
    <s v="NEGATIVA"/>
    <d v="2001-03-07T00:00:00"/>
    <n v="24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0"/>
    <m/>
    <m/>
    <n v="1"/>
    <x v="0"/>
    <x v="0"/>
    <x v="1"/>
    <m/>
  </r>
  <r>
    <d v="2022-01-04T00:00:00"/>
    <s v="CALLE 22 69 67"/>
    <s v="4°19'36&quot;N"/>
    <s v="74°24'17.0&quot;W"/>
    <s v="LA PAMPA"/>
    <s v="COMUNA SUR OCCIDENTAL"/>
    <m/>
    <s v="COMUNA SUR OCCIDENTAL"/>
    <s v="MASCULINO"/>
    <d v="1899-12-30T19:30:00"/>
    <x v="0"/>
    <x v="0"/>
    <s v="OTROS"/>
    <x v="1"/>
    <s v="PARTICULAR"/>
    <m/>
    <x v="1"/>
    <s v="SI"/>
    <s v="NEGATIVA"/>
    <d v="1993-02-04T00:00:00"/>
    <n v="32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0"/>
    <x v="1"/>
    <m/>
  </r>
  <r>
    <d v="2022-01-04T00:00:00"/>
    <s v="VIA BOGOTA - GIRARDOT KM 58 + 180"/>
    <s v="4°29'91&quot;N"/>
    <s v="74°45'32.0&quot;W"/>
    <s v="VEREDA LA PUERTA"/>
    <m/>
    <s v="CORREG. SUR OCCIDENTAL"/>
    <s v="CORREG. SUR OCCIDENTAL"/>
    <s v="MASCULINO"/>
    <d v="1899-12-30T11:20:00"/>
    <x v="0"/>
    <x v="0"/>
    <s v="VEHÍCULO"/>
    <x v="1"/>
    <s v="PARTICULAR"/>
    <n v="110"/>
    <x v="0"/>
    <s v="SI"/>
    <s v="NEGATIVA"/>
    <d v="1969-01-05T00:00:00"/>
    <n v="56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0"/>
    <x v="1"/>
    <m/>
  </r>
  <r>
    <d v="2022-01-07T00:00:00"/>
    <s v="DG 11 CRA 6"/>
    <s v="4°20'25&quot;N"/>
    <s v="74°21'41.0&quot;W"/>
    <s v="CENTRO"/>
    <s v="COMUNA CENTRO"/>
    <m/>
    <s v="COMUNA CENTRO"/>
    <s v="MASCULINO"/>
    <d v="1899-12-30T07:30:00"/>
    <x v="0"/>
    <x v="1"/>
    <s v="VEHÍCULO"/>
    <x v="1"/>
    <s v="PARTICULAR"/>
    <n v="112"/>
    <x v="1"/>
    <s v="SI"/>
    <s v="NEGATIVA"/>
    <d v="1979-12-03T00:00:00"/>
    <n v="45"/>
    <x v="0"/>
    <s v="MOTOCICLETA"/>
    <s v="PARTICULAR"/>
    <n v="157"/>
    <x v="2"/>
    <s v="SI"/>
    <s v="NEGATIVA"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1"/>
    <m/>
  </r>
  <r>
    <d v="2022-01-09T00:00:00"/>
    <s v="AV PANAMERICANA CON AV LAS PALMAS"/>
    <s v="4°34'36&quot;N"/>
    <s v="74°37'59.0&quot;W"/>
    <s v="SAN JORGE"/>
    <s v="COMUNA OCCIDENTAL"/>
    <m/>
    <s v="COMUNA OCCIDENTAL"/>
    <s v="MASCULINO"/>
    <d v="1899-12-30T17:35:00"/>
    <x v="0"/>
    <x v="4"/>
    <s v="OTROS"/>
    <x v="2"/>
    <s v="PÚBLICO"/>
    <m/>
    <x v="0"/>
    <s v="SI"/>
    <s v="NEGATIVA"/>
    <d v="1997-10-19T00:00:00"/>
    <n v="27"/>
    <x v="0"/>
    <s v="BICICLETA"/>
    <s v="PARTICULAR"/>
    <n v="96"/>
    <x v="1"/>
    <s v="SI"/>
    <s v="NEGATIVA"/>
    <d v="2008-05-15T00:00:00"/>
    <n v="1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1"/>
    <m/>
  </r>
  <r>
    <d v="2022-01-13T00:00:00"/>
    <s v="CRA 1 1A 16 SANTANDER"/>
    <s v="4°34'90&quot;N"/>
    <s v="74°35'99.0&quot;W"/>
    <s v="SANTANDER"/>
    <s v="COMUNA CENTRO"/>
    <m/>
    <s v="COMUNA CENTRO"/>
    <s v="MASCULINO"/>
    <d v="1899-12-30T18:40:00"/>
    <x v="0"/>
    <x v="1"/>
    <s v="VEHÍCULO"/>
    <x v="0"/>
    <s v="PARTICULAR"/>
    <n v="115"/>
    <x v="0"/>
    <s v="SI"/>
    <s v="NEGATIVA"/>
    <d v="1982-01-05T00:00:00"/>
    <n v="43"/>
    <x v="0"/>
    <s v="MOTOCICLETA"/>
    <s v="PARTICULAR"/>
    <m/>
    <x v="1"/>
    <s v="SI"/>
    <s v="NEGATIVA"/>
    <d v="1995-01-29T00:00:00"/>
    <n v="3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1"/>
    <m/>
  </r>
  <r>
    <d v="2022-01-15T00:00:00"/>
    <s v="VIA BOGOTA - GIRARDOT KM 57 + 700"/>
    <s v="4°29'16&quot;N"/>
    <s v="74°41'90.0&quot;W"/>
    <s v="VEREDA LA PUERTA"/>
    <m/>
    <s v="CORREG. SUR OCCIDENTAL"/>
    <s v="CORREG. SUR OCCIDENTAL"/>
    <s v="MASCULINO"/>
    <d v="1899-12-30T13:35:00"/>
    <x v="0"/>
    <x v="1"/>
    <s v="VEHÍCULO"/>
    <x v="1"/>
    <s v="PARTICULAR"/>
    <m/>
    <x v="1"/>
    <s v="SI"/>
    <s v="NEGATIVA"/>
    <d v="1995-10-11T00:00:00"/>
    <n v="29"/>
    <x v="0"/>
    <s v="MICROBÚS"/>
    <s v="PÚBLICO"/>
    <n v="121"/>
    <x v="2"/>
    <s v="NO"/>
    <m/>
    <d v="2002-09-26T00:00:00"/>
    <n v="22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1"/>
    <m/>
  </r>
  <r>
    <d v="2022-01-15T00:00:00"/>
    <s v="VIA BOGOTA - GIRARDOT KM 56 + 000"/>
    <m/>
    <m/>
    <s v="VEREDA LA PUERTA"/>
    <m/>
    <s v="CORREG. SUR OCCIDENTAL"/>
    <s v="CORREG. SUR OCCIDENTAL"/>
    <s v="MASCULINO"/>
    <d v="1899-12-30T08:30:00"/>
    <x v="0"/>
    <x v="1"/>
    <s v="VEHÍCULO"/>
    <x v="0"/>
    <s v="PARTICULAR"/>
    <n v="157"/>
    <x v="0"/>
    <s v="SI"/>
    <s v="NEGATIVA"/>
    <d v="1988-10-02T00:00:00"/>
    <n v="36"/>
    <x v="0"/>
    <s v="MOTOCICLETA"/>
    <s v="PARTICULAR"/>
    <m/>
    <x v="1"/>
    <s v="SI"/>
    <s v="NEGATIVA"/>
    <d v="1995-12-01T00:00:00"/>
    <n v="2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1"/>
    <m/>
  </r>
  <r>
    <d v="2022-01-17T00:00:00"/>
    <s v="CUCHARAL KM 70+30"/>
    <s v="4°20'57&quot;N"/>
    <s v="74°22'44.0&quot;W"/>
    <s v="VEREDA CUCHARAL"/>
    <m/>
    <s v="CORREG. OCCIDENTAL"/>
    <s v="CORREG. OCCIDENTAL"/>
    <s v="MASCULINO"/>
    <d v="1899-12-30T05:50:00"/>
    <x v="0"/>
    <x v="1"/>
    <s v="VEHÍCULO"/>
    <x v="11"/>
    <s v="PÚBLICO"/>
    <m/>
    <x v="0"/>
    <s v="SI"/>
    <s v="NEGATIVA"/>
    <d v="1984-03-12T00:00:00"/>
    <n v="41"/>
    <x v="0"/>
    <s v="MOTOCICLETA"/>
    <s v="PARTICULAR"/>
    <n v="157"/>
    <x v="1"/>
    <s v="SI"/>
    <s v="NEGATIVA"/>
    <d v="1962-04-26T00:00:00"/>
    <n v="6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1"/>
    <m/>
  </r>
  <r>
    <d v="2022-01-18T00:00:00"/>
    <s v="VIA BOGOTA - GIRARDOT KM 70 + 440"/>
    <m/>
    <m/>
    <s v="VEREDA CUCHARAL"/>
    <m/>
    <s v="CORREG. OCCIDENTAL"/>
    <s v="CORREG. OCCIDENTAL"/>
    <s v="MASCULINO"/>
    <d v="1899-12-30T15:25:00"/>
    <x v="0"/>
    <x v="0"/>
    <s v="VEHÍCULO"/>
    <x v="9"/>
    <m/>
    <m/>
    <x v="2"/>
    <m/>
    <m/>
    <m/>
    <n v="12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m/>
    <m/>
    <x v="0"/>
    <m/>
    <x v="0"/>
    <m/>
    <m/>
    <x v="0"/>
    <m/>
    <m/>
    <m/>
    <m/>
    <x v="0"/>
    <m/>
    <m/>
    <n v="1"/>
    <x v="0"/>
    <x v="0"/>
    <x v="1"/>
    <m/>
  </r>
  <r>
    <d v="2022-01-21T00:00:00"/>
    <s v="TV 12 18BIS 19"/>
    <s v="4°33'43&quot;N"/>
    <s v="74°36'86.0&quot;W"/>
    <s v="BALMORAL"/>
    <s v="COMUNA SUR ORIENTAL"/>
    <m/>
    <s v="COMUNA SUR ORIENTAL"/>
    <s v="MASCULINO"/>
    <d v="1899-12-30T18:40:00"/>
    <x v="0"/>
    <x v="1"/>
    <s v="VEHÍCULO"/>
    <x v="0"/>
    <s v="PARTICULAR"/>
    <m/>
    <x v="0"/>
    <s v="SI"/>
    <s v="NEGATIVA"/>
    <d v="1994-07-30T00:00:00"/>
    <n v="30"/>
    <x v="0"/>
    <s v="MOTOCICLETA"/>
    <s v="PARTICULAR"/>
    <n v="115"/>
    <x v="1"/>
    <s v="SI"/>
    <s v="POSITIVA"/>
    <d v="1996-01-21T00:00:00"/>
    <n v="29"/>
    <e v="#NAME?"/>
    <s v="MOTOCICLETA"/>
    <s v="PARTICULAR"/>
    <m/>
    <x v="1"/>
    <s v="SI"/>
    <s v="NEGATIVA"/>
    <d v="1997-12-28T00:00:00"/>
    <n v="27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1"/>
    <m/>
  </r>
  <r>
    <d v="2022-01-26T00:00:00"/>
    <s v="VIA BOGOTA - GIRARDOT KM 48 + 705"/>
    <m/>
    <m/>
    <s v="BOQUERON"/>
    <m/>
    <s v="CORREG. SUR OCCIDENTAL"/>
    <s v="CORREG. SUR OCCIDENTAL"/>
    <s v="MASCULINO"/>
    <d v="1899-12-30T03:30:00"/>
    <x v="0"/>
    <x v="0"/>
    <s v="VEHÍCULO"/>
    <x v="3"/>
    <s v="PÚBLICO"/>
    <n v="410"/>
    <x v="0"/>
    <s v="SI"/>
    <s v="NEGATIVA"/>
    <d v="1973-09-13T00:00:00"/>
    <n v="51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0"/>
    <x v="1"/>
    <m/>
  </r>
  <r>
    <d v="2022-01-26T00:00:00"/>
    <s v="VIA BOGOTA - GIRARDOT KM 74 + 115"/>
    <s v="4°22'33&quot;N"/>
    <s v="74°23'21.0&quot;W"/>
    <s v="CARTODROMO"/>
    <m/>
    <s v="CORREG. OCCIDENTAL"/>
    <s v="CORREG. OCCIDENTAL"/>
    <s v="MASCULINO"/>
    <d v="1899-12-30T02:20:00"/>
    <x v="0"/>
    <x v="1"/>
    <s v="BARANDA"/>
    <x v="1"/>
    <s v="PARTICULAR"/>
    <n v="157"/>
    <x v="1"/>
    <s v="SI"/>
    <s v="NEGATIVA"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0"/>
    <x v="1"/>
    <m/>
  </r>
  <r>
    <d v="2022-01-31T00:00:00"/>
    <s v="KM 69+ 900 VI GIRADOT"/>
    <s v="4°34'79&quot;N"/>
    <s v="74°37'85.0&quot;W"/>
    <s v="TERMINAL"/>
    <s v="COMUNA OCCIDENTAL"/>
    <m/>
    <s v="COMUNA OCCIDENTAL"/>
    <s v="MASCULINO"/>
    <d v="1899-12-30T05:40:00"/>
    <x v="0"/>
    <x v="1"/>
    <s v="VEHÍCULO"/>
    <x v="1"/>
    <s v="PARTICULAR"/>
    <m/>
    <x v="1"/>
    <s v="SI"/>
    <s v="NEGATIVA"/>
    <d v="1999-02-03T00:00:00"/>
    <n v="26"/>
    <x v="0"/>
    <s v="AUTOMÓVIL"/>
    <s v="PARTICULAR"/>
    <n v="132"/>
    <x v="2"/>
    <s v="SI"/>
    <s v="NEGATIVA"/>
    <d v="1971-02-04T00:00:00"/>
    <n v="5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1"/>
    <m/>
  </r>
  <r>
    <d v="2022-02-01T00:00:00"/>
    <s v="TV 12 CALLE 19"/>
    <s v="4°20'01&quot;N"/>
    <s v="74°22'10.0&quot;W"/>
    <s v="BALMORAL"/>
    <s v="COMUNA SUR ORIENTAL"/>
    <m/>
    <s v="COMUNA SUR ORIENTAL"/>
    <s v="MASCULINO"/>
    <d v="1899-12-30T20:00:00"/>
    <x v="0"/>
    <x v="1"/>
    <s v="VEHÍCULO"/>
    <x v="1"/>
    <s v="PARTICULAR"/>
    <m/>
    <x v="1"/>
    <s v="SI"/>
    <s v="NEGATIVA"/>
    <d v="1999-10-23T00:00:00"/>
    <n v="25"/>
    <x v="0"/>
    <s v="CAMIONETA"/>
    <s v="PARTICULAR"/>
    <n v="157"/>
    <x v="2"/>
    <s v="SI"/>
    <s v="NEGATIVA"/>
    <d v="1991-02-08T00:00:00"/>
    <n v="3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1"/>
    <x v="1"/>
    <m/>
  </r>
  <r>
    <d v="2022-02-02T00:00:00"/>
    <s v="CALLE 22 4 30 OBRERO"/>
    <s v="4°19'65&quot;N"/>
    <s v="74°21'99.0&quot;W"/>
    <s v="OBRERO"/>
    <s v="COMUNA SUR ORIENTAL"/>
    <m/>
    <s v="COMUNA SUR ORIENTAL"/>
    <s v="MASCULINO"/>
    <d v="1899-12-30T10:30:00"/>
    <x v="0"/>
    <x v="1"/>
    <s v="VEHÍCULO"/>
    <x v="0"/>
    <s v="PARTICULAR"/>
    <n v="122"/>
    <x v="0"/>
    <s v="SI"/>
    <s v="NEGATIVA"/>
    <d v="1997-01-08T00:00:00"/>
    <n v="28"/>
    <x v="0"/>
    <s v="MOTOCICLETA"/>
    <s v="PARTICULAR"/>
    <m/>
    <x v="1"/>
    <s v="SI"/>
    <s v="NEGATIVA"/>
    <d v="1993-12-30T00:00:00"/>
    <n v="3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"/>
    <x v="1"/>
    <m/>
  </r>
  <r>
    <d v="2022-02-04T00:00:00"/>
    <s v="VIA GIRARDOT - BOGOTA KM 02 + 465"/>
    <s v="4°20'17&quot;N"/>
    <s v="74°24'53.0&quot;W"/>
    <s v="VARIANTE"/>
    <m/>
    <s v="CORREG. OCCIDENTAL"/>
    <s v="CORREG. OCCIDENTAL"/>
    <s v="MASCULINO"/>
    <d v="1899-12-30T02:40:00"/>
    <x v="0"/>
    <x v="1"/>
    <s v="VEHÍCULO"/>
    <x v="3"/>
    <s v="PÚBLICO"/>
    <n v="157"/>
    <x v="0"/>
    <s v="SI"/>
    <s v="NEGATIVA"/>
    <d v="1979-09-18T00:00:00"/>
    <n v="45"/>
    <x v="0"/>
    <s v="CAMIÓN"/>
    <s v="PÚBLICO"/>
    <n v="157"/>
    <x v="1"/>
    <s v="SI"/>
    <s v="NEGATIVA"/>
    <d v="1990-08-30T00:00:00"/>
    <n v="3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"/>
    <x v="1"/>
    <m/>
  </r>
  <r>
    <d v="2022-02-04T00:00:00"/>
    <s v="VIA GIRARDOT - BOGOTA KM 72 + 940"/>
    <s v="4°22'05&quot;N"/>
    <s v="74°22'57.0&quot;W"/>
    <s v="VEREDA LOS RESGUARDOS BAJO"/>
    <m/>
    <s v="CORREG. OCCIDENTAL"/>
    <s v="CORREG. OCCIDENTAL"/>
    <s v="MASCULINO"/>
    <d v="1899-12-30T14:15:00"/>
    <x v="0"/>
    <x v="1"/>
    <s v="VEHÍCULO"/>
    <x v="1"/>
    <s v="PARTICULAR"/>
    <m/>
    <x v="1"/>
    <s v="SI"/>
    <s v="NEGATIVA"/>
    <d v="1982-03-10T00:00:00"/>
    <n v="43"/>
    <x v="0"/>
    <s v="CAMIONETA"/>
    <s v="PARTICULAR"/>
    <n v="123"/>
    <x v="2"/>
    <s v="SI"/>
    <s v="NEGATIVA"/>
    <d v="1973-12-31T00:00:00"/>
    <n v="51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1"/>
    <x v="1"/>
    <m/>
  </r>
  <r>
    <d v="2022-02-05T00:00:00"/>
    <s v="VIA BOGOTA - GIRARDOT KM 61 + 500"/>
    <m/>
    <m/>
    <s v="LOS COMPADRES"/>
    <m/>
    <s v="CORREG. SUR OCCIDENTAL"/>
    <s v="CORREG. SUR OCCIDENTAL"/>
    <s v="MASCULINO"/>
    <d v="1899-12-30T08:10:00"/>
    <x v="1"/>
    <x v="0"/>
    <s v="VEHÍCULO"/>
    <x v="2"/>
    <s v="PARTICULAR"/>
    <n v="409"/>
    <x v="0"/>
    <s v="SI"/>
    <s v="NEGATIVA"/>
    <d v="2002-02-11T00:00:00"/>
    <n v="23"/>
    <x v="0"/>
    <m/>
    <m/>
    <m/>
    <x v="0"/>
    <m/>
    <m/>
    <m/>
    <n v="125"/>
    <e v="#NAME?"/>
    <m/>
    <m/>
    <m/>
    <x v="0"/>
    <m/>
    <m/>
    <m/>
    <n v="125"/>
    <e v="#NAME?"/>
    <x v="0"/>
    <m/>
    <x v="1"/>
    <n v="1"/>
    <m/>
    <x v="0"/>
    <m/>
    <x v="0"/>
    <m/>
    <m/>
    <x v="0"/>
    <m/>
    <m/>
    <m/>
    <m/>
    <x v="0"/>
    <m/>
    <m/>
    <m/>
    <x v="1"/>
    <x v="1"/>
    <x v="1"/>
    <s v="CON MUERTOS"/>
  </r>
  <r>
    <d v="2022-02-06T00:00:00"/>
    <s v="VIA GIRARDOT - BOGOTA KM 74 + 000"/>
    <s v="4°22'35&quot;N"/>
    <s v="74°23'21.0&quot;W"/>
    <s v="VEREDA BOSACHOQUE"/>
    <m/>
    <s v="CORREG. OCCIDENTAL"/>
    <s v="CORREG. OCCIDENTAL"/>
    <s v="MASCULINO"/>
    <d v="1899-12-30T08:03:00"/>
    <x v="0"/>
    <x v="3"/>
    <s v="VEHÍCULO"/>
    <x v="1"/>
    <s v="PARTICULAR"/>
    <n v="138"/>
    <x v="1"/>
    <s v="SI"/>
    <s v="NEGATIVA"/>
    <d v="1998-11-02T00:00:00"/>
    <n v="26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"/>
    <x v="1"/>
    <m/>
  </r>
  <r>
    <d v="2022-02-08T00:00:00"/>
    <s v="CRA 64 20 06"/>
    <s v="4°32'90&quot;N"/>
    <s v="74°39'84.0&quot;W"/>
    <s v="MAIZ AMARILLO"/>
    <s v="COMUNA SUR OCCIDENTAL"/>
    <m/>
    <s v="COMUNA SUR OCCIDENTAL"/>
    <s v="MASCULINO"/>
    <d v="1899-12-30T20:00:00"/>
    <x v="0"/>
    <x v="0"/>
    <s v="OTROS"/>
    <x v="1"/>
    <s v="PARTICULAR"/>
    <n v="114"/>
    <x v="0"/>
    <s v="SI"/>
    <s v="POSITIVA"/>
    <d v="2000-01-30T00:00:00"/>
    <n v="2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1"/>
    <x v="1"/>
    <m/>
  </r>
  <r>
    <d v="2022-02-25T00:00:00"/>
    <s v="DG 16 CON CRA 3"/>
    <s v="4°33'43&quot;N"/>
    <s v="74°30'14.0&quot;W"/>
    <s v="CENTRO"/>
    <s v="COMUNA CENTRO"/>
    <m/>
    <s v="COMUNA CENTRO"/>
    <s v="MASCULINO"/>
    <d v="1899-12-30T13:45:00"/>
    <x v="0"/>
    <x v="5"/>
    <s v="VEHÍCULO"/>
    <x v="2"/>
    <s v="PARTICULAR"/>
    <n v="123"/>
    <x v="1"/>
    <s v="SI"/>
    <s v="NEGATIVA"/>
    <d v="1963-02-19T00:00:00"/>
    <n v="62"/>
    <x v="0"/>
    <s v="MOTOCICLETA"/>
    <s v="PARTICULAR"/>
    <m/>
    <x v="1"/>
    <s v="SI"/>
    <s v="NEGATIVA"/>
    <d v="1976-09-24T00:00:00"/>
    <n v="48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1"/>
    <x v="1"/>
    <m/>
  </r>
  <r>
    <d v="2022-02-25T00:00:00"/>
    <s v="CRA 27 4 51"/>
    <s v="4°34'51&quot;N"/>
    <s v="74°37'67.0&quot;W"/>
    <s v="SAN JORGE"/>
    <s v="COMUNA OCCIDENTAL"/>
    <m/>
    <s v="COMUNA OCCIDENTAL"/>
    <s v="MASCULINO"/>
    <d v="1899-12-30T13:45:00"/>
    <x v="0"/>
    <x v="0"/>
    <s v="NO APLICA"/>
    <x v="1"/>
    <s v="PARTICULAR"/>
    <n v="98"/>
    <x v="0"/>
    <s v="SI"/>
    <s v="NEGATIVA"/>
    <d v="2000-05-22T00:00:00"/>
    <n v="2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1"/>
    <x v="1"/>
    <m/>
  </r>
  <r>
    <d v="2022-02-25T00:00:00"/>
    <s v="VIA BOGOTA - GIRARDOT KM 76 + 640"/>
    <s v="4°23'27&quot;N"/>
    <s v="74°23'28.0&quot;W"/>
    <s v="VEREDA USATAMA"/>
    <m/>
    <s v="CORREG. OCCIDENTAL"/>
    <s v="CORREG. OCCIDENTAL"/>
    <s v="MASCULINO"/>
    <d v="1899-12-30T22:30:00"/>
    <x v="0"/>
    <x v="1"/>
    <s v="VEHÍCULO"/>
    <x v="1"/>
    <s v="PARTICULAR"/>
    <n v="115"/>
    <x v="1"/>
    <s v="SI"/>
    <s v="POSITIVA"/>
    <d v="1992-01-23T00:00:00"/>
    <n v="33"/>
    <x v="0"/>
    <s v="CAMIONETA"/>
    <s v="PARTICULAR"/>
    <m/>
    <x v="2"/>
    <s v="SI"/>
    <s v="NEGATIVA"/>
    <d v="1967-02-03T00:00:00"/>
    <n v="5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"/>
    <x v="1"/>
    <m/>
  </r>
  <r>
    <d v="2022-02-25T00:00:00"/>
    <s v="VIA BOGOTA - GIRARDOT KM 77 + 000"/>
    <m/>
    <m/>
    <s v="VEREDA LA PUERTA"/>
    <m/>
    <s v="CORREG. SUR OCCIDENTAL"/>
    <s v="CORREG. SUR OCCIDENTAL"/>
    <s v="MASCULINO"/>
    <d v="1899-12-30T17:00:00"/>
    <x v="0"/>
    <x v="1"/>
    <s v="VEHÍCULO"/>
    <x v="10"/>
    <s v="PÚBLICO"/>
    <n v="157"/>
    <x v="1"/>
    <s v="SI"/>
    <s v="NEGATIVA"/>
    <d v="1979-09-09T00:00:00"/>
    <n v="45"/>
    <x v="0"/>
    <s v="AUTOMÓVIL"/>
    <s v="PARTICULAR"/>
    <m/>
    <x v="2"/>
    <s v="SI"/>
    <s v="NEGATIVA"/>
    <d v="1958-08-20T00:00:00"/>
    <n v="66"/>
    <e v="#NAME?"/>
    <m/>
    <m/>
    <m/>
    <x v="0"/>
    <m/>
    <m/>
    <m/>
    <n v="125"/>
    <e v="#NAME?"/>
    <x v="1"/>
    <m/>
    <x v="0"/>
    <m/>
    <m/>
    <x v="0"/>
    <m/>
    <x v="0"/>
    <m/>
    <m/>
    <x v="1"/>
    <n v="11"/>
    <m/>
    <n v="1"/>
    <m/>
    <x v="1"/>
    <n v="1"/>
    <m/>
    <n v="12"/>
    <x v="0"/>
    <x v="1"/>
    <x v="1"/>
    <m/>
  </r>
  <r>
    <d v="2022-02-27T00:00:00"/>
    <s v="VIA GIRARDOT - BOGOTA KM 54 + 295"/>
    <m/>
    <m/>
    <s v="VEREDA LA PUERTA"/>
    <m/>
    <s v="CORREG. SUR OCCIDENTAL"/>
    <s v="CORREG. SUR OCCIDENTAL"/>
    <s v="MASCULINO"/>
    <d v="1899-12-30T22:50:00"/>
    <x v="0"/>
    <x v="0"/>
    <s v="VEHÍCULO"/>
    <x v="1"/>
    <s v="PARTICULAR"/>
    <n v="157"/>
    <x v="1"/>
    <s v="SI"/>
    <s v="NEGATIVA"/>
    <d v="1999-05-29T00:00:00"/>
    <n v="26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1"/>
    <x v="1"/>
    <m/>
  </r>
  <r>
    <d v="2022-03-02T00:00:00"/>
    <s v="VIA GIRARDOT - BOGOTA KM 73 + 755"/>
    <s v="4°37'48&quot;N"/>
    <s v="74°38'78.0&quot;W"/>
    <s v="VEREDA LA PUERTA"/>
    <m/>
    <s v="CORREG. SUR OCCIDENTAL"/>
    <s v="CORREG. SUR OCCIDENTAL"/>
    <s v="MASCULINO"/>
    <d v="1899-12-30T19:40:00"/>
    <x v="0"/>
    <x v="1"/>
    <s v="VEHÍCULO"/>
    <x v="6"/>
    <s v="PÚBLICO"/>
    <n v="141"/>
    <x v="0"/>
    <s v="SI"/>
    <s v="NEGATIVA"/>
    <d v="1981-08-16T00:00:00"/>
    <n v="43"/>
    <x v="0"/>
    <s v="BUS"/>
    <s v="PÚBLICO"/>
    <n v="157"/>
    <x v="1"/>
    <s v="SI"/>
    <s v="NEGATIVA"/>
    <d v="1988-12-27T00:00:00"/>
    <n v="36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m/>
    <n v="1"/>
    <x v="1"/>
    <n v="1"/>
    <m/>
    <n v="2"/>
    <x v="0"/>
    <x v="2"/>
    <x v="1"/>
    <m/>
  </r>
  <r>
    <d v="2022-03-05T00:00:00"/>
    <s v="CALLE 22 FRENTE 37 - 06"/>
    <m/>
    <m/>
    <s v="COOVIPROF"/>
    <s v="COMUNA SUR OCCIDENTAL"/>
    <m/>
    <s v="COMUNA SUR OCCIDENTAL"/>
    <s v="MASCULINO"/>
    <d v="1899-12-30T02:10:00"/>
    <x v="0"/>
    <x v="0"/>
    <s v="NO APLICA"/>
    <x v="1"/>
    <s v="PARTICULAR"/>
    <n v="115"/>
    <x v="1"/>
    <s v="SI"/>
    <s v="POSITIVA"/>
    <d v="2000-03-06T00:00:00"/>
    <n v="2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1"/>
    <n v="1"/>
    <x v="1"/>
    <m/>
    <m/>
    <x v="0"/>
    <m/>
    <m/>
    <m/>
    <m/>
    <x v="0"/>
    <m/>
    <m/>
    <n v="2"/>
    <x v="0"/>
    <x v="2"/>
    <x v="1"/>
    <m/>
  </r>
  <r>
    <d v="2022-03-06T00:00:00"/>
    <s v="VIA FUSAGASUGA - GIRARDOT KM 58"/>
    <m/>
    <m/>
    <s v="VEREDA LA PUERTA"/>
    <m/>
    <s v="CORREG. SUR OCCIDENTAL"/>
    <s v="CORREG. SUR OCCIDENTAL"/>
    <s v="MASCULINO"/>
    <d v="1899-12-30T04:15:00"/>
    <x v="0"/>
    <x v="2"/>
    <s v="NO APLICA"/>
    <x v="1"/>
    <s v="PARTICULAR"/>
    <n v="157"/>
    <x v="1"/>
    <s v="SI"/>
    <s v="POSITIVA"/>
    <d v="1986-01-25T00:00:00"/>
    <n v="39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1"/>
    <x v="1"/>
    <m/>
    <m/>
    <x v="0"/>
    <m/>
    <m/>
    <m/>
    <m/>
    <x v="0"/>
    <m/>
    <m/>
    <n v="1"/>
    <x v="0"/>
    <x v="2"/>
    <x v="1"/>
    <m/>
  </r>
  <r>
    <d v="2022-03-08T00:00:00"/>
    <s v="CRA 8 CALLE 26 VILLA LENY"/>
    <s v="4°32'46&quot;N"/>
    <s v="74°36'99.0&quot;W"/>
    <s v="VILLA LENY"/>
    <s v="COMUNA SUR ORIENTAL"/>
    <m/>
    <s v="COMUNA SUR ORIENTAL"/>
    <s v="FEMENINO"/>
    <d v="1899-12-30T18:00:00"/>
    <x v="0"/>
    <x v="1"/>
    <s v="VEHÍCULO"/>
    <x v="0"/>
    <s v="PARTICULAR"/>
    <n v="139"/>
    <x v="0"/>
    <s v="SI"/>
    <s v="NEGATIVA"/>
    <d v="1972-01-20T00:00:00"/>
    <n v="53"/>
    <x v="0"/>
    <s v="MOTOCICLETA"/>
    <s v="PARTICULAR"/>
    <m/>
    <x v="1"/>
    <s v="SI"/>
    <s v="NEGATIVA"/>
    <d v="1988-11-15T00:00:00"/>
    <n v="36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2"/>
    <x v="1"/>
    <m/>
  </r>
  <r>
    <d v="2022-03-18T00:00:00"/>
    <s v="ANTIGUA PANAMERICANA CALLE 22 47"/>
    <m/>
    <m/>
    <s v="COOVIPROF"/>
    <s v="COMUNA SUR OCCIDENTAL"/>
    <m/>
    <s v="COMUNA SUR OCCIDENTAL"/>
    <s v="FEMENINO"/>
    <d v="1899-12-30T08:00:00"/>
    <x v="0"/>
    <x v="1"/>
    <s v="VEHÍCULO"/>
    <x v="0"/>
    <s v="PARTICULAR"/>
    <n v="122"/>
    <x v="0"/>
    <s v="SI"/>
    <s v="NEGATIVA"/>
    <d v="1984-03-31T00:00:00"/>
    <n v="41"/>
    <x v="0"/>
    <s v="MOTOCICLETA"/>
    <s v="PARTICULAR"/>
    <s v="102-139"/>
    <x v="2"/>
    <s v="SI"/>
    <s v="NEGATIVA"/>
    <d v="1996-11-23T00:00:00"/>
    <n v="28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m/>
    <n v="1"/>
    <x v="0"/>
    <m/>
    <m/>
    <n v="1"/>
    <x v="0"/>
    <x v="2"/>
    <x v="1"/>
    <m/>
  </r>
  <r>
    <d v="2022-03-19T00:00:00"/>
    <s v="AVENIDA LAS PALMAS CARRERA 2"/>
    <m/>
    <m/>
    <s v="ANTONIO NARIÑO"/>
    <s v="COMUNA ORIENTAL"/>
    <m/>
    <s v="COMUNA ORIENTAL"/>
    <s v="MASCULINO"/>
    <d v="1899-12-30T09:37:00"/>
    <x v="0"/>
    <x v="1"/>
    <s v="OTROS"/>
    <x v="1"/>
    <s v="PARTICULAR"/>
    <n v="157"/>
    <x v="1"/>
    <s v="NO"/>
    <m/>
    <d v="1994-05-11T00:00:00"/>
    <n v="31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2"/>
    <x v="1"/>
    <m/>
  </r>
  <r>
    <d v="2022-03-19T00:00:00"/>
    <s v="VIA CUCHARAL + 20"/>
    <m/>
    <m/>
    <s v="VEREDA CUCHARAL"/>
    <m/>
    <s v="CORREG. OCCIDENTAL"/>
    <s v="CORREG. OCCIDENTAL"/>
    <s v="MASCULINO"/>
    <d v="1899-12-30T16:15:00"/>
    <x v="0"/>
    <x v="1"/>
    <s v="VEHÍCULO"/>
    <x v="10"/>
    <s v="PÚBLICO"/>
    <n v="121"/>
    <x v="0"/>
    <s v="SI"/>
    <s v="NEGATIVA"/>
    <d v="1985-06-15T00:00:00"/>
    <n v="40"/>
    <x v="0"/>
    <s v="MOTOCICLETA"/>
    <s v="PARTICULAR"/>
    <m/>
    <x v="2"/>
    <s v="SI"/>
    <s v="NEGATIVA"/>
    <d v="1996-09-20T00:00:00"/>
    <n v="28"/>
    <e v="#NAME?"/>
    <m/>
    <m/>
    <m/>
    <x v="0"/>
    <m/>
    <m/>
    <m/>
    <n v="125"/>
    <e v="#NAME?"/>
    <x v="1"/>
    <m/>
    <x v="0"/>
    <m/>
    <m/>
    <x v="1"/>
    <n v="1"/>
    <x v="0"/>
    <n v="1"/>
    <m/>
    <x v="1"/>
    <n v="1"/>
    <m/>
    <m/>
    <n v="1"/>
    <x v="0"/>
    <m/>
    <m/>
    <n v="2"/>
    <x v="0"/>
    <x v="2"/>
    <x v="1"/>
    <m/>
  </r>
  <r>
    <d v="2022-03-21T00:00:00"/>
    <s v="VIA GIRARDOT - BOGOTA KM 58 + 545"/>
    <s v="4°18'03&quot;N"/>
    <s v="74°27'02.0&quot;W"/>
    <s v="SECTOR LOS ALPES"/>
    <m/>
    <s v="CORREG. SUR OCCIDENTAL"/>
    <s v="CORREG. SUR OCCIDENTAL"/>
    <s v="MASCULINO"/>
    <d v="1899-12-30T12:30:00"/>
    <x v="0"/>
    <x v="1"/>
    <s v="VEHÍCULO"/>
    <x v="0"/>
    <s v="PARTICULAR"/>
    <n v="103"/>
    <x v="0"/>
    <s v="SI"/>
    <s v="NEGATIVA"/>
    <d v="1956-06-15T00:00:00"/>
    <n v="69"/>
    <x v="0"/>
    <s v="MOTOCICLETA"/>
    <s v="PARTICULAR"/>
    <m/>
    <x v="1"/>
    <s v="SI"/>
    <s v="NEGATIVA"/>
    <d v="1997-04-10T00:00:00"/>
    <n v="28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2"/>
    <x v="1"/>
    <m/>
  </r>
  <r>
    <d v="2022-03-23T00:00:00"/>
    <s v="CALLE 3 6 40"/>
    <s v="4°34'63&quot;N"/>
    <s v="74°36'19.0&quot;W"/>
    <s v="FLORIDA"/>
    <s v="COMUNA NORTE"/>
    <m/>
    <s v="COMUNA NORTE"/>
    <s v="FEMENINO"/>
    <d v="1899-12-30T20:02:00"/>
    <x v="0"/>
    <x v="0"/>
    <s v="OTROS"/>
    <x v="0"/>
    <s v="PARTICULAR"/>
    <n v="133"/>
    <x v="0"/>
    <s v="NO"/>
    <m/>
    <d v="1966-08-30T00:00:00"/>
    <n v="58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2"/>
    <x v="1"/>
    <m/>
  </r>
  <r>
    <d v="2022-03-24T00:00:00"/>
    <s v="VIA BOGOTA - GIRARDOT KM 43 + 585"/>
    <m/>
    <m/>
    <s v="BOQUERON"/>
    <m/>
    <s v="CORREG. SUR OCCIDENTAL"/>
    <s v="CORREG. SUR OCCIDENTAL"/>
    <s v="MASCULINO"/>
    <d v="1899-12-30T17:45:00"/>
    <x v="0"/>
    <x v="1"/>
    <s v="VEHÍCULO"/>
    <x v="4"/>
    <s v="PÚBLICO"/>
    <m/>
    <x v="0"/>
    <s v="SI"/>
    <s v="NEGATIVA"/>
    <d v="1970-09-23T00:00:00"/>
    <n v="54"/>
    <x v="0"/>
    <s v="BUS"/>
    <s v="PÚBLICO"/>
    <n v="157"/>
    <x v="2"/>
    <s v="SI"/>
    <s v="NEGATIVA"/>
    <d v="1985-03-15T00:00:00"/>
    <n v="40"/>
    <e v="#NAME?"/>
    <m/>
    <m/>
    <m/>
    <x v="0"/>
    <m/>
    <m/>
    <m/>
    <n v="125"/>
    <e v="#NAME?"/>
    <x v="1"/>
    <m/>
    <x v="0"/>
    <m/>
    <m/>
    <x v="0"/>
    <m/>
    <x v="0"/>
    <m/>
    <m/>
    <x v="1"/>
    <n v="7"/>
    <m/>
    <m/>
    <n v="1"/>
    <x v="0"/>
    <m/>
    <m/>
    <n v="7"/>
    <x v="0"/>
    <x v="2"/>
    <x v="1"/>
    <m/>
  </r>
  <r>
    <d v="2022-03-25T00:00:00"/>
    <s v="CRA 8 CALLE 5"/>
    <s v="4°34'46&quot;N"/>
    <s v="74°36'32.0&quot;W"/>
    <s v="CENTRO"/>
    <s v="COMUNA CENTRO"/>
    <m/>
    <s v="COMUNA CENTRO"/>
    <s v="MASCULINO"/>
    <d v="1899-12-30T04:40:00"/>
    <x v="0"/>
    <x v="1"/>
    <s v="VEHÍCULO"/>
    <x v="1"/>
    <s v="PARTICULAR"/>
    <n v="112"/>
    <x v="1"/>
    <s v="SI"/>
    <s v="NEGATIVA"/>
    <d v="2003-06-03T00:00:00"/>
    <n v="22"/>
    <x v="0"/>
    <s v="CAMIONETA"/>
    <s v="PARTICULAR"/>
    <m/>
    <x v="2"/>
    <s v="SI"/>
    <s v="NEGATIVA"/>
    <d v="1974-11-10T00:00:00"/>
    <n v="50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2"/>
    <x v="1"/>
    <m/>
  </r>
  <r>
    <d v="2022-03-25T00:00:00"/>
    <s v="PANAMERICANA CON CALLE 24B"/>
    <s v="4°20'52&quot;N"/>
    <s v="74°22'42.0&quot;W"/>
    <s v="EL COMBOY"/>
    <s v="COMUNA OCCIDENTAL"/>
    <m/>
    <s v="COMUNA OCCIDENTAL"/>
    <s v="MASCULINO"/>
    <d v="1899-12-30T21:26:00"/>
    <x v="0"/>
    <x v="1"/>
    <s v="VEHÍCULO"/>
    <x v="1"/>
    <s v="PARTICULAR"/>
    <n v="139"/>
    <x v="1"/>
    <s v="SI"/>
    <s v="NEGATIVA"/>
    <d v="1998-12-28T00:00:00"/>
    <n v="26"/>
    <x v="0"/>
    <s v="AUTOMÓVIL"/>
    <s v="PARTICULAR"/>
    <n v="132"/>
    <x v="2"/>
    <s v="SI"/>
    <s v="NEGATIVA"/>
    <d v="1995-11-08T00:00:00"/>
    <n v="29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n v="1"/>
    <m/>
    <x v="0"/>
    <m/>
    <m/>
    <n v="1"/>
    <x v="0"/>
    <x v="2"/>
    <x v="1"/>
    <m/>
  </r>
  <r>
    <d v="2022-03-25T00:00:00"/>
    <s v="VIA GIRARDOT - BOGOTA KM 43 + 670"/>
    <s v="4°15'18&quot;N"/>
    <s v="74°32'26.0&quot;W"/>
    <s v="BOQUERON"/>
    <m/>
    <s v="CORREG. SUR OCCIDENTAL"/>
    <s v="CORREG. SUR OCCIDENTAL"/>
    <s v="MASCULINO"/>
    <d v="1899-12-30T11:30:00"/>
    <x v="0"/>
    <x v="2"/>
    <s v="NO APLICA"/>
    <x v="1"/>
    <s v="PARTICULAR"/>
    <n v="157"/>
    <x v="1"/>
    <s v="SI"/>
    <s v="NEGATIVA"/>
    <d v="1991-11-13T00:00:00"/>
    <n v="33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2"/>
    <x v="1"/>
    <m/>
  </r>
  <r>
    <d v="2022-03-30T00:00:00"/>
    <s v="AV. MANUEL HUMBERTO CRA 16 B"/>
    <s v="4°33'18&quot;N"/>
    <s v="74°37'59.0&quot;W"/>
    <s v="BALMORAL"/>
    <s v="COMUNA SUR ORIENTAL"/>
    <m/>
    <s v="COMUNA SUR ORIENTAL"/>
    <s v="MASCULINO"/>
    <d v="1899-12-30T06:50:00"/>
    <x v="1"/>
    <x v="1"/>
    <s v="VEHÍCULO"/>
    <x v="5"/>
    <s v="PARTICULAR"/>
    <n v="139"/>
    <x v="1"/>
    <s v="SI"/>
    <s v="NEGATIVA"/>
    <m/>
    <n v="125"/>
    <x v="0"/>
    <s v="MOTOCICLETA"/>
    <s v="PARTICULAR"/>
    <n v="139"/>
    <x v="2"/>
    <s v="SI"/>
    <s v="NEGATIVA"/>
    <d v="1981-09-28T00:00:00"/>
    <n v="4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2"/>
    <x v="1"/>
    <s v="CON MUERTOS"/>
  </r>
  <r>
    <d v="2022-04-04T00:00:00"/>
    <s v="CALLE 23 43 11"/>
    <s v="4°19'43&quot;N"/>
    <s v="74°23'11.0&quot;W"/>
    <s v="VILLA PATRICIA"/>
    <s v="COMUNA SUR OCCIDENTAL"/>
    <m/>
    <s v="COMUNA SUR OCCIDENTAL"/>
    <s v="MASCULINO"/>
    <d v="1899-12-30T21:15:00"/>
    <x v="0"/>
    <x v="1"/>
    <s v="VEHÍCULO"/>
    <x v="1"/>
    <s v="PARTICULAR"/>
    <n v="122"/>
    <x v="1"/>
    <s v="SI"/>
    <s v="NEGATIVA"/>
    <d v="1995-01-06T00:00:00"/>
    <n v="30"/>
    <x v="0"/>
    <s v="AUTOMÓVIL"/>
    <s v="PARTICULAR"/>
    <n v="122"/>
    <x v="2"/>
    <s v="NO"/>
    <m/>
    <d v="1977-02-20T00:00:00"/>
    <n v="4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1"/>
    <m/>
  </r>
  <r>
    <d v="2022-04-11T00:00:00"/>
    <s v="VIA BOGOTA - GIRARDOT KM 55 + 325"/>
    <s v="4°17'02&quot;N"/>
    <s v="74°28'26.0&quot;W"/>
    <s v="VEREDA LA PUERTA"/>
    <m/>
    <s v="CORREG. SUR OCCIDENTAL"/>
    <s v="CORREG. SUR OCCIDENTAL"/>
    <s v="MASCULINO"/>
    <d v="1899-12-30T12:55:00"/>
    <x v="1"/>
    <x v="0"/>
    <s v="VEHÍCULO"/>
    <x v="3"/>
    <s v="PÚBLICO"/>
    <m/>
    <x v="0"/>
    <s v="SI"/>
    <s v="NEGATIVA"/>
    <d v="1976-09-03T00:00:00"/>
    <n v="48"/>
    <x v="0"/>
    <m/>
    <m/>
    <m/>
    <x v="0"/>
    <m/>
    <m/>
    <m/>
    <n v="125"/>
    <e v="#NAME?"/>
    <m/>
    <m/>
    <m/>
    <x v="0"/>
    <m/>
    <m/>
    <m/>
    <n v="125"/>
    <e v="#NAME?"/>
    <x v="0"/>
    <m/>
    <x v="1"/>
    <n v="1"/>
    <m/>
    <x v="0"/>
    <m/>
    <x v="0"/>
    <m/>
    <m/>
    <x v="0"/>
    <m/>
    <m/>
    <m/>
    <m/>
    <x v="0"/>
    <m/>
    <m/>
    <m/>
    <x v="1"/>
    <x v="3"/>
    <x v="1"/>
    <s v="CON MUERTOS"/>
  </r>
  <r>
    <d v="2022-04-14T00:00:00"/>
    <s v="VIA BOGOTA - GIRARDOT KM 43 + 085"/>
    <s v="4°15'35&quot;N"/>
    <s v="74°32'37.0&quot;W"/>
    <s v="BOQUERON"/>
    <m/>
    <s v="CORREG. SUR OCCIDENTAL"/>
    <s v="CORREG. SUR OCCIDENTAL"/>
    <s v="MASCULINO"/>
    <d v="1899-12-30T01:45:00"/>
    <x v="0"/>
    <x v="2"/>
    <s v="MURO"/>
    <x v="10"/>
    <s v="PÚBLICO"/>
    <n v="202"/>
    <x v="1"/>
    <s v="SI"/>
    <s v="NEGATIVA"/>
    <d v="1979-08-26T00:00:00"/>
    <n v="4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1"/>
    <n v="4"/>
    <m/>
    <n v="1"/>
    <m/>
    <x v="0"/>
    <m/>
    <m/>
    <n v="4"/>
    <x v="0"/>
    <x v="3"/>
    <x v="1"/>
    <m/>
  </r>
  <r>
    <d v="2022-04-15T00:00:00"/>
    <s v="VIA GIRARDOT - BOGOTA KM 61 + 500"/>
    <s v="4°19'52&quot;N"/>
    <s v="74°25'19.0&quot;W"/>
    <s v="VEREDA LA PUERTA"/>
    <m/>
    <s v="CORREG. SUR OCCIDENTAL"/>
    <s v="CORREG. SUR OCCIDENTAL"/>
    <s v="MASCULINO"/>
    <d v="1899-12-30T07:50:00"/>
    <x v="1"/>
    <x v="1"/>
    <s v="VEHÍCULO"/>
    <x v="0"/>
    <s v="PARTICULAR"/>
    <n v="157"/>
    <x v="1"/>
    <s v="SI"/>
    <s v="NEGATIVA"/>
    <d v="1988-08-31T00:00:00"/>
    <n v="36"/>
    <x v="0"/>
    <s v="MOTOCICLETA"/>
    <s v="PARTICULAR"/>
    <m/>
    <x v="3"/>
    <m/>
    <m/>
    <d v="1978-03-06T00:00:00"/>
    <n v="4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n v="1"/>
    <n v="1"/>
    <x v="1"/>
    <x v="3"/>
    <x v="1"/>
    <s v="CON MUERTOS"/>
  </r>
  <r>
    <d v="2022-04-16T00:00:00"/>
    <s v="CRA 16A DG 23 AV MANUEL H CARDENAS"/>
    <s v="4°33'17&quot;N"/>
    <s v="74°37'57.0&quot;W"/>
    <s v="CENTRO COMERCIAL JARDIN"/>
    <s v="COMUNA SUR OCCIDENTAL"/>
    <m/>
    <s v="COMUNA SUR OCCIDENTAL"/>
    <s v="MASCULINO"/>
    <d v="1899-12-30T14:00:00"/>
    <x v="0"/>
    <x v="1"/>
    <s v="VEHÍCULO"/>
    <x v="8"/>
    <s v="PARTICULAR"/>
    <n v="151"/>
    <x v="1"/>
    <s v="SI"/>
    <s v="NEGATIVA"/>
    <d v="1980-09-25T00:00:00"/>
    <n v="44"/>
    <x v="0"/>
    <s v="MOTOCICLETA"/>
    <s v="PARTICULAR"/>
    <n v="139"/>
    <x v="1"/>
    <s v="SI"/>
    <s v="NEGATIVA"/>
    <d v="2000-11-09T00:00:00"/>
    <n v="24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3"/>
    <x v="1"/>
    <m/>
  </r>
  <r>
    <d v="2022-04-19T00:00:00"/>
    <s v="VIA GIRARDOT - BOGOTA KM 43 + 800"/>
    <s v="4°19'05&quot;N"/>
    <s v="74°25'49.0&quot;W"/>
    <s v="BOQUERON"/>
    <m/>
    <s v="CORREG. SUR OCCIDENTAL"/>
    <s v="CORREG. SUR OCCIDENTAL"/>
    <s v="MASCULINO"/>
    <d v="1899-12-30T16:39:00"/>
    <x v="1"/>
    <x v="1"/>
    <s v="VEHÍCULO"/>
    <x v="1"/>
    <s v="PARTICULAR"/>
    <n v="157"/>
    <x v="3"/>
    <s v="NO"/>
    <m/>
    <d v="1976-05-11T00:00:00"/>
    <n v="49"/>
    <x v="0"/>
    <s v="TRACTOCAMION"/>
    <s v="PÚBLICO"/>
    <m/>
    <x v="2"/>
    <s v="SI"/>
    <s v="NEGATIVA"/>
    <d v="1981-07-26T00:00:00"/>
    <n v="43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1"/>
    <x v="1"/>
    <x v="3"/>
    <x v="1"/>
    <s v="CON MUERTOS"/>
  </r>
  <r>
    <d v="2022-04-20T00:00:00"/>
    <s v="VIA BOGOTA - GIRARDOT KM 43 + 350"/>
    <s v="4°15'27&quot;N"/>
    <s v="74°32'31.0&quot;W"/>
    <s v="BOQUERON"/>
    <m/>
    <s v="CORREG. SUR OCCIDENTAL"/>
    <s v="CORREG. SUR OCCIDENTAL"/>
    <s v="MASCULINO"/>
    <d v="1899-12-30T20:10:00"/>
    <x v="0"/>
    <x v="1"/>
    <s v="VEHÍCULO"/>
    <x v="11"/>
    <s v="PÚBLICO"/>
    <m/>
    <x v="0"/>
    <s v="SI"/>
    <s v="NEGATIVA"/>
    <d v="1984-11-22T00:00:00"/>
    <n v="40"/>
    <x v="0"/>
    <s v="CAMIÓN"/>
    <s v="PÚBLICO"/>
    <m/>
    <x v="2"/>
    <s v="SI"/>
    <s v="POSITIVA"/>
    <d v="1984-07-23T00:00:00"/>
    <n v="40"/>
    <e v="#NAME?"/>
    <s v="CAMIONETA"/>
    <s v="PÚBLICO"/>
    <n v="157"/>
    <x v="2"/>
    <s v="SI"/>
    <s v="NEGATIVA"/>
    <d v="1976-10-21T00:00:00"/>
    <n v="48"/>
    <e v="#NAME?"/>
    <x v="1"/>
    <m/>
    <x v="0"/>
    <m/>
    <m/>
    <x v="0"/>
    <m/>
    <x v="0"/>
    <m/>
    <m/>
    <x v="1"/>
    <n v="1"/>
    <m/>
    <m/>
    <n v="1"/>
    <x v="0"/>
    <m/>
    <m/>
    <n v="1"/>
    <x v="0"/>
    <x v="3"/>
    <x v="1"/>
    <m/>
  </r>
  <r>
    <d v="2022-04-21T00:00:00"/>
    <s v="CRA 8 CALLE 11 ESQUINA"/>
    <s v="4°33'99&quot;N"/>
    <s v="74°36'26.0&quot;W"/>
    <s v="CENTRO"/>
    <s v="COMUNA CENTRO"/>
    <m/>
    <s v="COMUNA CENTRO"/>
    <s v="MASCULINO"/>
    <d v="1899-12-30T20:00:00"/>
    <x v="0"/>
    <x v="1"/>
    <s v="VEHÍCULO"/>
    <x v="8"/>
    <s v="PARTICULAR"/>
    <n v="115"/>
    <x v="1"/>
    <s v="SI"/>
    <s v="POSITIVA"/>
    <d v="1963-12-24T00:00:00"/>
    <n v="61"/>
    <x v="0"/>
    <s v="MOTOCICLETA"/>
    <s v="PARTICULAR"/>
    <n v="139"/>
    <x v="1"/>
    <s v="SI"/>
    <s v="NEGATIVA"/>
    <d v="2006-04-16T00:00:00"/>
    <n v="19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3"/>
    <x v="1"/>
    <m/>
  </r>
  <r>
    <d v="2022-04-28T00:00:00"/>
    <s v="VIA BOGOTA - GIRARDOT KM 43 + 350"/>
    <s v="4°36'76&quot;N"/>
    <s v="74°41'55.0&quot;W"/>
    <s v="VEREDA NOVILLERO"/>
    <m/>
    <s v="CORREG. OCCIDENTAL"/>
    <s v="CORREG. OCCIDENTAL"/>
    <s v="MASCULINO"/>
    <d v="1899-12-30T00:10:00"/>
    <x v="0"/>
    <x v="1"/>
    <s v="VEHÍCULO"/>
    <x v="3"/>
    <s v="PÚBLICO"/>
    <n v="115"/>
    <x v="0"/>
    <s v="SI"/>
    <s v="NEGATIVA"/>
    <d v="2001-12-18T00:00:00"/>
    <n v="23"/>
    <x v="0"/>
    <s v="CAMIÓN"/>
    <s v="PÚBLICO"/>
    <m/>
    <x v="2"/>
    <s v="SI"/>
    <s v="NEGATIVA"/>
    <d v="2002-03-04T00:00:00"/>
    <n v="23"/>
    <e v="#NAME?"/>
    <s v="CAMIONETA"/>
    <s v="PARTICULAR"/>
    <m/>
    <x v="1"/>
    <s v="SI"/>
    <s v="POSITIVA"/>
    <d v="1976-03-01T00:00:00"/>
    <n v="49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1"/>
    <m/>
  </r>
  <r>
    <d v="2022-04-29T00:00:00"/>
    <s v="VIA BOGOTA - GIRARDOT KM 46 + 300"/>
    <s v="4°15'79&quot;N"/>
    <s v="74°31'40.0&quot;W"/>
    <s v="BOQUERON"/>
    <m/>
    <s v="CORREG. SUR OCCIDENTAL"/>
    <s v="CORREG. SUR OCCIDENTAL"/>
    <s v="MASCULINO"/>
    <d v="1899-12-30T16:15:00"/>
    <x v="0"/>
    <x v="1"/>
    <s v="VEHÍCULO"/>
    <x v="1"/>
    <s v="PARTICULAR"/>
    <n v="101"/>
    <x v="1"/>
    <s v="SI"/>
    <s v="NEGATIVA"/>
    <d v="1982-08-12T00:00:00"/>
    <n v="42"/>
    <x v="0"/>
    <s v="MOTOCICLETA"/>
    <s v="PARTICULAR"/>
    <m/>
    <x v="1"/>
    <s v="NO"/>
    <m/>
    <d v="1990-02-16T00:00:00"/>
    <n v="3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3"/>
    <x v="1"/>
    <m/>
  </r>
  <r>
    <d v="2022-04-30T00:00:00"/>
    <s v="CRA 6 CALLE 10"/>
    <s v="4°34'11&quot;N"/>
    <s v="74°36'14.0&quot;W"/>
    <s v="CENTRO"/>
    <s v="COMUNA CENTRO"/>
    <m/>
    <s v="COMUNA CENTRO"/>
    <s v="MASCULINO"/>
    <d v="1899-12-30T03:50:00"/>
    <x v="0"/>
    <x v="1"/>
    <s v="VEHÍCULO"/>
    <x v="1"/>
    <s v="PARTICULAR"/>
    <n v="115"/>
    <x v="1"/>
    <s v="SI"/>
    <s v="POSITIVA"/>
    <d v="1965-08-31T00:00:00"/>
    <n v="59"/>
    <x v="0"/>
    <s v="AUTOMÓVIL"/>
    <s v="PARTICULAR"/>
    <n v="114"/>
    <x v="2"/>
    <s v="SI"/>
    <s v="NEGATIVA"/>
    <d v="1982-03-22T00:00:00"/>
    <n v="4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1"/>
    <m/>
  </r>
  <r>
    <d v="2022-05-08T00:00:00"/>
    <s v="VIA BOGOTA - GIRARDOT KM 53 + 450"/>
    <s v="4°16'25&quot;N"/>
    <s v="74°29'18.0&quot;W"/>
    <s v="VEREDA LA PUERTA"/>
    <m/>
    <s v="CORREG. SUR OCCIDENTAL"/>
    <s v="CORREG. SUR OCCIDENTAL"/>
    <s v="MASCULINO"/>
    <d v="1899-12-30T22:25:00"/>
    <x v="0"/>
    <x v="1"/>
    <s v="BARANDA"/>
    <x v="1"/>
    <s v="PARTICULAR"/>
    <n v="115"/>
    <x v="1"/>
    <s v="SI"/>
    <s v="POSITIVA"/>
    <d v="1980-12-13T00:00:00"/>
    <n v="44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4"/>
    <x v="1"/>
    <m/>
  </r>
  <r>
    <d v="2022-05-17T00:00:00"/>
    <s v="VIA GIRARDOT - BOGOTA KM 51 + 900"/>
    <s v="4°15'32&quot;N"/>
    <s v="74°29'18.0&quot;W"/>
    <s v="PEAJE LA PUERTA"/>
    <m/>
    <s v="CORREG. SUR OCCIDENTAL"/>
    <s v="CORREG. SUR OCCIDENTAL"/>
    <s v="MASCULINO"/>
    <d v="1899-12-30T03:38:00"/>
    <x v="1"/>
    <x v="3"/>
    <s v="VEHÍCULO"/>
    <x v="6"/>
    <s v="PÚBLICO"/>
    <n v="506"/>
    <x v="0"/>
    <s v="SI"/>
    <s v="NEGATIVA"/>
    <d v="1994-12-20T00:00:00"/>
    <n v="30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1"/>
    <m/>
    <n v="1"/>
    <n v="1"/>
    <m/>
    <x v="0"/>
    <m/>
    <m/>
    <m/>
    <x v="1"/>
    <x v="4"/>
    <x v="1"/>
    <s v="CON MUERTOS"/>
  </r>
  <r>
    <d v="2022-05-26T00:00:00"/>
    <s v="VIA GIRARDOT - BOGOTA KM 61 + 370"/>
    <s v="4°19'32&quot;N"/>
    <s v="74°25'51.0&quot;W"/>
    <s v="VEREDA LA PUERTA"/>
    <m/>
    <s v="CORREG. SUR OCCIDENTAL"/>
    <s v="CORREG. SUR OCCIDENTAL"/>
    <s v="MASCULINO"/>
    <d v="1899-12-30T17:05:00"/>
    <x v="0"/>
    <x v="1"/>
    <s v="VEHÍCULO"/>
    <x v="2"/>
    <s v="PÚBLICO"/>
    <m/>
    <x v="0"/>
    <s v="SI"/>
    <s v="NEGATIVA"/>
    <d v="2000-04-03T00:00:00"/>
    <n v="25"/>
    <x v="0"/>
    <s v="MOTOCICLETA"/>
    <s v="PARTICULAR"/>
    <n v="157"/>
    <x v="1"/>
    <s v="NO"/>
    <m/>
    <d v="1966-06-21T00:00:00"/>
    <n v="5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4"/>
    <x v="1"/>
    <m/>
  </r>
  <r>
    <d v="2022-05-30T00:00:00"/>
    <s v="CRA 6 19 83 "/>
    <s v="4°33'13&quot;N"/>
    <s v="74°36'56.0&quot;W"/>
    <s v="FUSACATAN"/>
    <s v="COMUNA SUR ORIENTAL"/>
    <m/>
    <s v="COMUNA SUR ORIENTAL"/>
    <s v="FEMENINO"/>
    <d v="1899-12-30T17:30:00"/>
    <x v="0"/>
    <x v="1"/>
    <s v="VEHÍCULO"/>
    <x v="1"/>
    <s v="PARTICULAR"/>
    <n v="127"/>
    <x v="1"/>
    <s v="SI"/>
    <s v="NEGATIVA"/>
    <d v="2001-07-18T00:00:00"/>
    <n v="23"/>
    <x v="0"/>
    <s v="BICICLETA"/>
    <s v="PARTICULAR"/>
    <n v="115"/>
    <x v="2"/>
    <s v="SI"/>
    <s v="NEGATIVA"/>
    <d v="1991-03-20T00:00:00"/>
    <n v="3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4"/>
    <x v="1"/>
    <m/>
  </r>
  <r>
    <d v="2022-06-03T00:00:00"/>
    <s v="VIA GIRARDOT - BOGOTA KM 57 + 900"/>
    <s v="4°18'05&quot;N"/>
    <s v="74°27'02.0&quot;W"/>
    <s v="VEREDA LA PUERTA"/>
    <m/>
    <s v="CORREG. SUR OCCIDENTAL"/>
    <s v="CORREG. SUR OCCIDENTAL"/>
    <s v="MASCULINO"/>
    <m/>
    <x v="0"/>
    <x v="0"/>
    <s v="VEHÍCULO"/>
    <x v="1"/>
    <s v="PARTICULAR"/>
    <n v="304"/>
    <x v="1"/>
    <s v="SI"/>
    <s v="NEGATIVA"/>
    <d v="2000-10-02T00:00:00"/>
    <n v="24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1"/>
    <n v="1"/>
    <x v="0"/>
    <n v="1"/>
    <m/>
    <x v="0"/>
    <m/>
    <m/>
    <m/>
    <m/>
    <x v="1"/>
    <n v="1"/>
    <m/>
    <n v="3"/>
    <x v="0"/>
    <x v="5"/>
    <x v="1"/>
    <m/>
  </r>
  <r>
    <d v="2022-06-05T00:00:00"/>
    <s v="VIA BOGOTA - GIRARDOT KM 44 + 700"/>
    <s v="4°15'22&quot;N"/>
    <s v="74°31'55.0&quot;W"/>
    <s v="VEREDA LA PUERTA"/>
    <m/>
    <s v="CORREG. SUR OCCIDENTAL"/>
    <s v="CORREG. SUR OCCIDENTAL"/>
    <s v="MASCULINO"/>
    <d v="1899-12-30T02:30:00"/>
    <x v="0"/>
    <x v="2"/>
    <s v="NO APLICA"/>
    <x v="3"/>
    <s v="PARTICULAR"/>
    <n v="157"/>
    <x v="1"/>
    <s v="NO"/>
    <m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5"/>
    <x v="1"/>
    <m/>
  </r>
  <r>
    <d v="2022-06-05T00:00:00"/>
    <s v="VIA BOGOTA - GIRARDOT KM 42 + 495"/>
    <s v="4°33'13&quot;N"/>
    <s v="74°36'56.0&quot;W"/>
    <s v="BOQUERON"/>
    <m/>
    <s v="CORREG. SUR OCCIDENTAL"/>
    <s v="CORREG. SUR OCCIDENTAL"/>
    <s v="MASCULINO"/>
    <d v="1899-12-30T15:50:00"/>
    <x v="0"/>
    <x v="1"/>
    <s v="VEHÍCULO"/>
    <x v="2"/>
    <s v="PARTICULAR"/>
    <n v="157"/>
    <x v="0"/>
    <s v="SI"/>
    <s v="NEGATIVA"/>
    <d v="1958-07-24T00:00:00"/>
    <n v="66"/>
    <x v="0"/>
    <s v="MOTOCICLETA"/>
    <s v="PARTICULAR"/>
    <n v="157"/>
    <x v="1"/>
    <s v="NO"/>
    <m/>
    <d v="1995-12-25T00:00:00"/>
    <n v="2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5"/>
    <x v="1"/>
    <m/>
  </r>
  <r>
    <d v="2022-06-05T00:00:00"/>
    <s v="VIA GIRARDOT - BOGOTA KM 02 + 000"/>
    <s v="4°20'8&quot;N"/>
    <s v="74°25'4.0&quot;W"/>
    <s v="VARIANTE"/>
    <m/>
    <s v="CORREG. OCCIDENTAL"/>
    <s v="CORREG. OCCIDENTAL"/>
    <s v="MASCULINO"/>
    <d v="1899-12-30T13:50:00"/>
    <x v="0"/>
    <x v="1"/>
    <s v="VEHÍCULO"/>
    <x v="0"/>
    <s v="PARTICULAR"/>
    <n v="121"/>
    <x v="1"/>
    <s v="SI"/>
    <s v="NEGATIVA"/>
    <d v="2003-09-14T00:00:00"/>
    <n v="21"/>
    <x v="0"/>
    <s v="AUTOMÓVIL"/>
    <s v="PARTICULAR"/>
    <m/>
    <x v="2"/>
    <s v="SI"/>
    <s v="NEGATIVA"/>
    <d v="2000-07-12T00:00:00"/>
    <n v="24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5"/>
    <x v="1"/>
    <m/>
  </r>
  <r>
    <d v="2022-06-06T00:00:00"/>
    <s v="VIA GIRARDOT - BOGOTA KM 02 + 000"/>
    <s v="4°33'13&quot;N"/>
    <s v="74°36'56.0&quot;W"/>
    <s v="SAN ANTONIO"/>
    <m/>
    <s v="CORREG. SUR OCCIDENTAL"/>
    <s v="CORREG. SUR OCCIDENTAL"/>
    <s v="MASCULINO"/>
    <d v="1899-12-30T05:11:00"/>
    <x v="1"/>
    <x v="3"/>
    <s v="VEHÍCULO"/>
    <x v="6"/>
    <s v="PÚBLICO"/>
    <n v="411"/>
    <x v="0"/>
    <s v="SI"/>
    <s v="NEGATIVA"/>
    <d v="1995-08-25T00:00:00"/>
    <n v="29"/>
    <x v="0"/>
    <m/>
    <m/>
    <m/>
    <x v="0"/>
    <m/>
    <m/>
    <m/>
    <n v="125"/>
    <e v="#NAME?"/>
    <m/>
    <m/>
    <m/>
    <x v="0"/>
    <m/>
    <m/>
    <m/>
    <n v="125"/>
    <e v="#NAME?"/>
    <x v="0"/>
    <m/>
    <x v="1"/>
    <n v="1"/>
    <m/>
    <x v="0"/>
    <m/>
    <x v="0"/>
    <m/>
    <m/>
    <x v="0"/>
    <m/>
    <m/>
    <m/>
    <m/>
    <x v="0"/>
    <m/>
    <m/>
    <m/>
    <x v="1"/>
    <x v="5"/>
    <x v="1"/>
    <s v="CON MUERTOS"/>
  </r>
  <r>
    <d v="2022-06-09T00:00:00"/>
    <s v="VIA GIRARDOT - BOGOTA KM 70 + 920"/>
    <s v="4°21'13&quot;N"/>
    <s v="74°22'34.0&quot;W"/>
    <s v="VEREDA CUCHARAL"/>
    <m/>
    <s v="CORREG. OCCIDENTAL"/>
    <s v="CORREG. OCCIDENTAL"/>
    <s v="MASCULINO"/>
    <d v="1899-12-30T06:10:00"/>
    <x v="1"/>
    <x v="1"/>
    <s v="OBJETO"/>
    <x v="6"/>
    <s v="PÚBLICO"/>
    <n v="157"/>
    <x v="3"/>
    <s v="NO"/>
    <m/>
    <d v="1988-04-14T00:00:00"/>
    <n v="37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5"/>
    <x v="1"/>
    <s v="CON MUERTOS"/>
  </r>
  <r>
    <d v="2022-06-09T00:00:00"/>
    <s v="VIA BOGOTA - GIRARDOT KM 44 + 300"/>
    <s v="4°25'51&quot;N"/>
    <s v="74°53'64.0&quot;W"/>
    <s v="BOQUERON"/>
    <m/>
    <s v="CORREG. SUR OCCIDENTAL"/>
    <s v="CORREG. SUR OCCIDENTAL"/>
    <s v="MASCULINO"/>
    <d v="1899-12-30T08:30:00"/>
    <x v="0"/>
    <x v="1"/>
    <s v="VEHÍCULO"/>
    <x v="1"/>
    <s v="PARTICULAR"/>
    <n v="102"/>
    <x v="1"/>
    <s v="SI"/>
    <s v="NEGATIVA"/>
    <d v="1967-01-27T00:00:00"/>
    <n v="58"/>
    <x v="0"/>
    <s v="TRACTOCAMION"/>
    <s v="PÚBLICO"/>
    <m/>
    <x v="2"/>
    <s v="SI"/>
    <s v="NEGATIVA"/>
    <d v="1970-12-11T00:00:00"/>
    <n v="54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5"/>
    <x v="1"/>
    <m/>
  </r>
  <r>
    <d v="2022-06-09T00:00:00"/>
    <s v="VIA BOGOTA - GIRARDOT KM 54 + 700"/>
    <s v="4°16'82&quot;N"/>
    <s v="74°28'74.0&quot;W"/>
    <s v="VEREDA LA PUERTA"/>
    <m/>
    <s v="CORREG. SUR OCCIDENTAL"/>
    <s v="CORREG. SUR OCCIDENTAL"/>
    <s v="FEMENINO"/>
    <d v="1899-12-30T11:17:00"/>
    <x v="1"/>
    <x v="0"/>
    <s v="VEHÍCULO"/>
    <x v="0"/>
    <s v="PARTICULAR"/>
    <n v="157"/>
    <x v="0"/>
    <s v="SI"/>
    <s v="NEGATIVA"/>
    <d v="1992-09-13T00:00:00"/>
    <n v="32"/>
    <x v="0"/>
    <m/>
    <m/>
    <m/>
    <x v="0"/>
    <m/>
    <m/>
    <m/>
    <n v="125"/>
    <e v="#NAME?"/>
    <m/>
    <m/>
    <m/>
    <x v="0"/>
    <m/>
    <m/>
    <m/>
    <n v="125"/>
    <e v="#NAME?"/>
    <x v="0"/>
    <m/>
    <x v="1"/>
    <n v="1"/>
    <m/>
    <x v="0"/>
    <m/>
    <x v="0"/>
    <m/>
    <m/>
    <x v="0"/>
    <m/>
    <m/>
    <m/>
    <m/>
    <x v="0"/>
    <m/>
    <m/>
    <m/>
    <x v="1"/>
    <x v="5"/>
    <x v="1"/>
    <s v="CON MUERTOS"/>
  </r>
  <r>
    <d v="2022-06-11T00:00:00"/>
    <s v="VIA BOGOTA - GIRARDOT KM 60 + 600"/>
    <s v="4°18'79&quot;N"/>
    <s v="74°26'18.0&quot;W"/>
    <s v="VEREDA LA PUERTA"/>
    <m/>
    <s v="CORREG. SUR OCCIDENTAL"/>
    <s v="CORREG. SUR OCCIDENTAL"/>
    <s v="MASCULINO"/>
    <d v="1899-12-30T13:35:00"/>
    <x v="1"/>
    <x v="0"/>
    <s v="VEHÍCULO"/>
    <x v="7"/>
    <s v="PÚBLICO"/>
    <n v="409"/>
    <x v="0"/>
    <s v="SI"/>
    <s v="NEGATIVA"/>
    <d v="1985-11-06T00:00:00"/>
    <n v="39"/>
    <x v="0"/>
    <m/>
    <m/>
    <m/>
    <x v="0"/>
    <m/>
    <m/>
    <m/>
    <n v="125"/>
    <e v="#NAME?"/>
    <m/>
    <m/>
    <m/>
    <x v="0"/>
    <m/>
    <m/>
    <m/>
    <n v="125"/>
    <e v="#NAME?"/>
    <x v="0"/>
    <m/>
    <x v="1"/>
    <n v="1"/>
    <m/>
    <x v="0"/>
    <m/>
    <x v="0"/>
    <m/>
    <m/>
    <x v="0"/>
    <m/>
    <m/>
    <m/>
    <m/>
    <x v="0"/>
    <m/>
    <m/>
    <m/>
    <x v="1"/>
    <x v="5"/>
    <x v="1"/>
    <s v="CON MUERTOS"/>
  </r>
  <r>
    <d v="2022-06-17T00:00:00"/>
    <s v="VIA BOGOTA - GIRARDOT KM 59 + 650"/>
    <s v="4°30'13&quot;N"/>
    <s v="74°31'71.0&quot;W"/>
    <s v="VEREDA LA PUERTA"/>
    <m/>
    <s v="CORREG. SUR OCCIDENTAL"/>
    <s v="CORREG. SUR OCCIDENTAL"/>
    <s v="FEMENINO"/>
    <d v="1899-12-30T10:40:00"/>
    <x v="0"/>
    <x v="2"/>
    <s v="NO APLICA"/>
    <x v="1"/>
    <s v="PARTICULAR"/>
    <n v="119"/>
    <x v="1"/>
    <s v="SI"/>
    <s v="NEGATIVA"/>
    <d v="1996-11-18T00:00:00"/>
    <n v="28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5"/>
    <x v="1"/>
    <m/>
  </r>
  <r>
    <d v="2022-06-18T00:00:00"/>
    <s v="VIA GIRARDOT - BOGOTA KM 77 + 000"/>
    <s v="4°23'48&quot;N"/>
    <s v="74°23'21.0&quot;W"/>
    <s v="VEREDA USATAMA"/>
    <m/>
    <s v="CORREG. OCCIDENTAL"/>
    <s v="CORREG. OCCIDENTAL"/>
    <s v="MASCULINO"/>
    <d v="1899-12-30T07:40:00"/>
    <x v="0"/>
    <x v="1"/>
    <s v="VEHÍCULO"/>
    <x v="3"/>
    <s v="PÚBLICO"/>
    <n v="121"/>
    <x v="0"/>
    <s v="SI"/>
    <s v="NEGATIVA"/>
    <d v="1977-07-02T00:00:00"/>
    <n v="48"/>
    <x v="0"/>
    <s v="CAMPERO"/>
    <s v="PÚBLICO"/>
    <m/>
    <x v="2"/>
    <s v="SI"/>
    <s v="NEGATIVA"/>
    <d v="1995-02-19T00:00:00"/>
    <n v="30"/>
    <e v="#NAME?"/>
    <m/>
    <m/>
    <m/>
    <x v="0"/>
    <m/>
    <m/>
    <m/>
    <n v="125"/>
    <e v="#NAME?"/>
    <x v="1"/>
    <m/>
    <x v="0"/>
    <m/>
    <m/>
    <x v="0"/>
    <m/>
    <x v="0"/>
    <m/>
    <m/>
    <x v="1"/>
    <n v="2"/>
    <m/>
    <m/>
    <n v="1"/>
    <x v="0"/>
    <m/>
    <m/>
    <n v="2"/>
    <x v="0"/>
    <x v="5"/>
    <x v="1"/>
    <m/>
  </r>
  <r>
    <d v="2022-06-19T00:00:00"/>
    <s v="VIA GIRARDOT - BOGOTA KM 58 + 295"/>
    <s v="4°18'68&quot;N"/>
    <s v="74°26'31.0&quot;W"/>
    <s v="VEREDA LA PUERTA"/>
    <m/>
    <s v="CORREG. SUR OCCIDENTAL"/>
    <s v="CORREG. SUR OCCIDENTAL"/>
    <s v="MASCULINO"/>
    <d v="1899-12-30T21:35:00"/>
    <x v="1"/>
    <x v="1"/>
    <s v="VEHÍCULO"/>
    <x v="1"/>
    <s v="PARTICULAR"/>
    <n v="102"/>
    <x v="3"/>
    <s v="NO"/>
    <m/>
    <d v="1980-07-08T00:00:00"/>
    <n v="44"/>
    <x v="0"/>
    <s v="TRACTOCAMION"/>
    <s v="PÚBLICO"/>
    <m/>
    <x v="2"/>
    <s v="NO"/>
    <m/>
    <d v="1954-11-23T00:00:00"/>
    <n v="7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5"/>
    <x v="1"/>
    <s v="CON MUERTOS"/>
  </r>
  <r>
    <d v="2022-06-20T00:00:00"/>
    <s v="VIA GIRARDOT - BOGOTA KM 71 + 700"/>
    <s v="4°36'034&quot;N"/>
    <s v="74°37'834.0&quot;W"/>
    <s v="QUEBRAJACHO"/>
    <m/>
    <s v="CORREG. OCCIDENTAL"/>
    <s v="CORREG. OCCIDENTAL"/>
    <s v="MASCULINO"/>
    <d v="1899-12-30T13:20:00"/>
    <x v="0"/>
    <x v="1"/>
    <s v="VEHÍCULO"/>
    <x v="1"/>
    <s v="PARTICULAR"/>
    <n v="157"/>
    <x v="1"/>
    <s v="SI"/>
    <s v="NEGATIVA"/>
    <d v="1996-09-25T00:00:00"/>
    <n v="28"/>
    <x v="0"/>
    <s v="CAMIÓN"/>
    <s v="PÚBLICO"/>
    <n v="157"/>
    <x v="2"/>
    <s v="SI"/>
    <s v="NEGATIVA"/>
    <d v="1988-06-14T00:00:00"/>
    <n v="3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5"/>
    <x v="1"/>
    <m/>
  </r>
  <r>
    <d v="2022-06-20T00:00:00"/>
    <s v="VIA BOGOTA - GIRARDOT KM 75 + 650"/>
    <s v="4°38'47&quot;N"/>
    <s v="74°38'82.0&quot;W"/>
    <s v="VEREDA USATAMA"/>
    <m/>
    <s v="CORREG. OCCIDENTAL"/>
    <s v="CORREG. OCCIDENTAL"/>
    <s v="MASCULINO"/>
    <d v="1899-12-30T19:05:00"/>
    <x v="0"/>
    <x v="1"/>
    <s v="VEHÍCULO"/>
    <x v="1"/>
    <s v="PARTICULAR"/>
    <n v="121"/>
    <x v="1"/>
    <s v="SI"/>
    <s v="POSITIVA"/>
    <d v="1973-06-29T00:00:00"/>
    <n v="52"/>
    <x v="0"/>
    <s v="AUTOMÓVIL"/>
    <s v="PARTICULAR"/>
    <m/>
    <x v="2"/>
    <s v="SI"/>
    <s v="NEGATIVA"/>
    <d v="1992-04-20T00:00:00"/>
    <n v="3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5"/>
    <x v="1"/>
    <m/>
  </r>
  <r>
    <d v="2022-07-01T00:00:00"/>
    <s v="VIA BOGOTA - GIRARDOT KM 76 + 350"/>
    <s v="4°30'13&quot;N"/>
    <s v="74°31'71.0&quot;W"/>
    <s v="VEREDA LA PUERTA"/>
    <m/>
    <s v="CORREG. SUR OCCIDENTAL"/>
    <s v="CORREG. SUR OCCIDENTAL"/>
    <s v="MASCULINO"/>
    <d v="1899-12-30T13:25:00"/>
    <x v="0"/>
    <x v="1"/>
    <s v="VEHÍCULO"/>
    <x v="1"/>
    <s v="PARTICULAR"/>
    <m/>
    <x v="0"/>
    <s v="NO"/>
    <m/>
    <d v="1998-05-22T00:00:00"/>
    <n v="27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6"/>
    <x v="1"/>
    <m/>
  </r>
  <r>
    <d v="2022-07-05T00:00:00"/>
    <s v="VIA GIRARDOT - BOGOTA KM 01 + 940"/>
    <s v="4°13'01&quot;N"/>
    <s v="74°25'61.0&quot;W"/>
    <s v="SAN ANTONIO"/>
    <m/>
    <s v="CORREG. SUR OCCIDENTAL"/>
    <s v="CORREG. SUR OCCIDENTAL"/>
    <s v="MASCULINO"/>
    <d v="1899-12-30T15:45:00"/>
    <x v="1"/>
    <x v="1"/>
    <s v="OTROS"/>
    <x v="1"/>
    <s v="PARTICULAR"/>
    <n v="157"/>
    <x v="3"/>
    <s v="SI"/>
    <s v="NEGATIVA"/>
    <d v="1998-10-31T00:00:00"/>
    <n v="26"/>
    <x v="0"/>
    <s v="BUS"/>
    <s v="PÚBLICO"/>
    <m/>
    <x v="2"/>
    <s v="SI"/>
    <s v="NEGATIVA"/>
    <d v="1982-12-27T00:00:00"/>
    <n v="42"/>
    <e v="#NAME?"/>
    <m/>
    <m/>
    <m/>
    <x v="0"/>
    <m/>
    <m/>
    <m/>
    <n v="125"/>
    <e v="#NAME?"/>
    <x v="1"/>
    <m/>
    <x v="0"/>
    <m/>
    <m/>
    <x v="1"/>
    <m/>
    <x v="1"/>
    <n v="1"/>
    <m/>
    <x v="0"/>
    <m/>
    <m/>
    <m/>
    <m/>
    <x v="0"/>
    <m/>
    <m/>
    <m/>
    <x v="1"/>
    <x v="6"/>
    <x v="1"/>
    <s v="CON MUERTOS"/>
  </r>
  <r>
    <d v="2022-07-07T00:00:00"/>
    <s v="CALLE 22 49 48"/>
    <s v="4°32'75&quot;N"/>
    <s v="74°39'30.0&quot;W"/>
    <s v="LA GRAN COLOMBIA"/>
    <s v="COMUNA SUR OCCIDENTAL"/>
    <m/>
    <s v="COMUNA SUR OCCIDENTAL"/>
    <s v="MASCULINO"/>
    <d v="1899-12-30T07:30:00"/>
    <x v="0"/>
    <x v="1"/>
    <s v="VEHÍCULO"/>
    <x v="0"/>
    <s v="PARTICULAR"/>
    <n v="132"/>
    <x v="0"/>
    <s v="SI"/>
    <s v="NEGATIVA"/>
    <d v="1989-08-25T00:00:00"/>
    <n v="35"/>
    <x v="0"/>
    <s v="MOTOCICLETA"/>
    <s v="PARTICULAR"/>
    <n v="139"/>
    <x v="1"/>
    <s v="SI"/>
    <s v="NEGATIVA"/>
    <d v="2000-07-30T00:00:00"/>
    <n v="2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1"/>
    <m/>
  </r>
  <r>
    <d v="2022-07-09T00:00:00"/>
    <s v="VIA GIRARDOT - BOGOTA KM 72 + 770"/>
    <s v="4°22'07&quot;N"/>
    <s v="74°25'55.0&quot;W"/>
    <s v="VEREDA BOSACHOQUE"/>
    <m/>
    <s v="CORREG. OCCIDENTAL"/>
    <s v="CORREG. OCCIDENTAL"/>
    <s v="MASCULINO"/>
    <d v="1899-12-30T11:10:00"/>
    <x v="0"/>
    <x v="1"/>
    <s v="VEHÍCULO"/>
    <x v="6"/>
    <s v="PÚBLICO"/>
    <n v="157"/>
    <x v="0"/>
    <s v="SI"/>
    <s v="NEGATIVA"/>
    <d v="1971-07-10T00:00:00"/>
    <n v="53"/>
    <x v="0"/>
    <s v="CAMIONETA"/>
    <s v="PARTICULAR"/>
    <m/>
    <x v="1"/>
    <s v="SI"/>
    <s v="NEGATIVA"/>
    <d v="1990-05-27T00:00:00"/>
    <n v="3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1"/>
    <m/>
  </r>
  <r>
    <d v="2022-07-13T00:00:00"/>
    <s v="LA PAMPA"/>
    <m/>
    <m/>
    <s v="LA PAMPA"/>
    <s v="COMUNA SUR OCCIDENTAL"/>
    <m/>
    <s v="COMUNA SUR OCCIDENTAL"/>
    <s v="MASCULINO"/>
    <d v="1899-12-30T12:00:00"/>
    <x v="0"/>
    <x v="1"/>
    <s v="VEHÍCULO"/>
    <x v="5"/>
    <s v="PARTICULAR"/>
    <m/>
    <x v="1"/>
    <s v="SI"/>
    <s v="NEGATIVA"/>
    <d v="1967-09-29T00:00:00"/>
    <n v="57"/>
    <x v="0"/>
    <s v="AUTOMÓVIL"/>
    <s v="PARTICULAR"/>
    <s v="103-115"/>
    <x v="2"/>
    <s v="SI"/>
    <s v="NEGATIVA"/>
    <d v="1957-09-19T00:00:00"/>
    <n v="6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1"/>
    <m/>
  </r>
  <r>
    <d v="2022-07-13T00:00:00"/>
    <s v="VIA BOGOTA - GIRARDOT KM 73 + 820"/>
    <s v="4°22'30&quot;N"/>
    <s v="74°23'17.0&quot;W"/>
    <s v="VEREDA BOSACHOQUE"/>
    <m/>
    <s v="CORREG. OCCIDENTAL"/>
    <s v="CORREG. OCCIDENTAL"/>
    <s v="MASCULINO"/>
    <d v="1899-12-30T20:33:00"/>
    <x v="1"/>
    <x v="2"/>
    <s v="NO APLICA"/>
    <x v="1"/>
    <s v="PARTICULAR"/>
    <n v="157"/>
    <x v="3"/>
    <s v="NO"/>
    <m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m/>
    <x v="1"/>
    <n v="1"/>
    <m/>
    <x v="0"/>
    <m/>
    <m/>
    <m/>
    <m/>
    <x v="0"/>
    <m/>
    <m/>
    <m/>
    <x v="1"/>
    <x v="6"/>
    <x v="1"/>
    <s v="CON MUERTOS"/>
  </r>
  <r>
    <d v="2022-07-20T00:00:00"/>
    <s v="CALLE 8 CRA 3"/>
    <m/>
    <m/>
    <s v="CENTRO"/>
    <s v="COMUNA CENTRO"/>
    <m/>
    <s v="COMUNA CENTRO"/>
    <s v="MASCULINO"/>
    <d v="1899-12-30T15:57:00"/>
    <x v="0"/>
    <x v="1"/>
    <s v="VEHÍCULO"/>
    <x v="1"/>
    <s v="PARTICULAR"/>
    <n v="123"/>
    <x v="1"/>
    <s v="SI"/>
    <s v="NEGATIVA"/>
    <d v="2005-12-28T00:00:00"/>
    <n v="19"/>
    <x v="0"/>
    <s v="MOTOCICLETA"/>
    <s v="PARTICULAR"/>
    <n v="115"/>
    <x v="1"/>
    <s v="SI"/>
    <s v="POSITIVA"/>
    <d v="1993-07-07T00:00:00"/>
    <n v="31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2"/>
    <m/>
    <n v="3"/>
    <x v="0"/>
    <x v="6"/>
    <x v="1"/>
    <m/>
  </r>
  <r>
    <d v="2022-07-21T00:00:00"/>
    <s v="CRA 8 CALLE 5"/>
    <s v="4°30'41&quot;N"/>
    <s v="74°21'48.0&quot;W"/>
    <s v="CENTRO"/>
    <s v="COMUNA CENTRO"/>
    <m/>
    <s v="COMUNA CENTRO"/>
    <s v="MASCULINO"/>
    <d v="1899-12-30T20:11:00"/>
    <x v="0"/>
    <x v="1"/>
    <s v="VEHÍCULO"/>
    <x v="1"/>
    <s v="PARTICULAR"/>
    <n v="115"/>
    <x v="1"/>
    <s v="SI"/>
    <s v="POSITIVA"/>
    <d v="1996-02-28T00:00:00"/>
    <n v="29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6"/>
    <x v="1"/>
    <m/>
  </r>
  <r>
    <d v="2022-07-22T00:00:00"/>
    <s v="TRANSVERSAL 12 16 67"/>
    <s v="4°20'14&quot;N"/>
    <s v="74°21'54.0&quot;W"/>
    <s v="BALMORAL"/>
    <s v="COMUNA SUR ORIENTAL"/>
    <m/>
    <s v="COMUNA SUR ORIENTAL"/>
    <s v="MASCULINO"/>
    <d v="1899-12-30T04:10:00"/>
    <x v="0"/>
    <x v="0"/>
    <s v="NO APLICA"/>
    <x v="1"/>
    <s v="PARTICULAR"/>
    <n v="139"/>
    <x v="1"/>
    <s v="SI"/>
    <s v="NEGATIVA"/>
    <d v="1998-12-11T00:00:00"/>
    <n v="26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6"/>
    <x v="1"/>
    <m/>
  </r>
  <r>
    <d v="2022-07-24T00:00:00"/>
    <s v="VIA BOGOTA - GIRARDOT KM 51 + 300"/>
    <s v="4°16'03&quot;N"/>
    <s v="74°30'19.0&quot;W"/>
    <s v="VEREDA LA PUERTA"/>
    <m/>
    <s v="CORREG. SUR OCCIDENTAL"/>
    <s v="CORREG. SUR OCCIDENTAL"/>
    <s v="MASCULINO"/>
    <d v="1899-12-30T22:15:00"/>
    <x v="0"/>
    <x v="0"/>
    <s v="VEHÍCULO"/>
    <x v="8"/>
    <s v="PÚBLICO"/>
    <m/>
    <x v="0"/>
    <s v="SI"/>
    <s v="NEGATIVA"/>
    <d v="1977-12-25T00:00:00"/>
    <n v="47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6"/>
    <x v="1"/>
    <m/>
  </r>
  <r>
    <d v="2022-07-26T00:00:00"/>
    <s v="VIA BOGOTA - GIRARDOT KM 71 + 900"/>
    <s v="4°33'13&quot;N"/>
    <s v="74°36'56.0&quot;W"/>
    <s v="VEREDA LA PUERTA"/>
    <m/>
    <s v="CORREG. SUR OCCIDENTAL"/>
    <s v="CORREG. SUR OCCIDENTAL"/>
    <s v="MASCULINO"/>
    <d v="1899-12-30T16:40:00"/>
    <x v="0"/>
    <x v="1"/>
    <s v="VEHÍCULO"/>
    <x v="0"/>
    <s v="PARTICULAR"/>
    <n v="131"/>
    <x v="0"/>
    <s v="SI"/>
    <s v="NEGATIVA"/>
    <d v="1938-04-15T00:00:00"/>
    <n v="87"/>
    <x v="0"/>
    <s v="MOTOCICLETA"/>
    <s v="PARTICULAR"/>
    <m/>
    <x v="1"/>
    <s v="SI"/>
    <s v="NEGATIVA"/>
    <d v="1962-04-10T00:00:00"/>
    <n v="6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1"/>
    <m/>
  </r>
  <r>
    <d v="2022-07-29T00:00:00"/>
    <s v="VIA GIRARDOT - BOGOTA KM 72 + 700"/>
    <s v="4°36'87&quot;N"/>
    <s v="74°38'40.0&quot;W"/>
    <s v="LA QUINDIANA"/>
    <m/>
    <s v="CORREG. SUR OCCIDENTAL"/>
    <s v="CORREG. SUR OCCIDENTAL"/>
    <s v="MASCULINO"/>
    <d v="1899-12-30T06:30:00"/>
    <x v="0"/>
    <x v="1"/>
    <s v="VEHÍCULO"/>
    <x v="1"/>
    <s v="PARTICULAR"/>
    <m/>
    <x v="1"/>
    <s v="SI"/>
    <s v="NEGATIVA"/>
    <d v="1982-08-24T00:00:00"/>
    <n v="42"/>
    <x v="0"/>
    <s v="CAMIONETA"/>
    <s v="PARTICULAR"/>
    <n v="106"/>
    <x v="2"/>
    <s v="SI"/>
    <s v="NEGATIVA"/>
    <d v="1985-07-12T00:00:00"/>
    <n v="3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1"/>
    <m/>
  </r>
  <r>
    <d v="2022-07-31T00:00:00"/>
    <s v="VIA GIRARDOT - BOGOTA KM 72 + 00"/>
    <s v="4°21'41&quot;N"/>
    <s v="74°22'47.0&quot;W"/>
    <s v="QUEBRAJACHO"/>
    <s v="COMUNA OCCIDENTAL"/>
    <m/>
    <s v="COMUNA OCCIDENTAL"/>
    <s v="MASCULINO"/>
    <d v="1899-12-30T14:30:00"/>
    <x v="0"/>
    <x v="1"/>
    <s v="OBJETO"/>
    <x v="7"/>
    <s v="PÚBLICO"/>
    <n v="157"/>
    <x v="1"/>
    <s v="SI"/>
    <s v="NEGATIVA"/>
    <d v="1986-01-01T00:00:00"/>
    <n v="39"/>
    <x v="0"/>
    <s v="CAMIONETA"/>
    <s v="PARTICULAR"/>
    <m/>
    <x v="2"/>
    <s v="SI"/>
    <s v="NEGATIVA"/>
    <d v="1954-06-30T00:00:00"/>
    <n v="71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n v="1"/>
    <m/>
    <x v="1"/>
    <n v="1"/>
    <m/>
    <n v="2"/>
    <x v="0"/>
    <x v="6"/>
    <x v="1"/>
    <m/>
  </r>
  <r>
    <d v="2022-08-05T00:00:00"/>
    <s v="CRA 6 16 116"/>
    <s v="4°33'13&quot;N"/>
    <s v="74°36'56.0&quot;W"/>
    <s v="BALMORAL"/>
    <s v="COMUNA SUR ORIENTAL"/>
    <m/>
    <s v="COMUNA SUR ORIENTAL"/>
    <s v="MASCULINO"/>
    <d v="1899-12-30T12:34:00"/>
    <x v="0"/>
    <x v="0"/>
    <s v="NO APLICA"/>
    <x v="1"/>
    <s v="PARTICULAR"/>
    <n v="105"/>
    <x v="1"/>
    <s v="SI"/>
    <s v="NEGATIVA"/>
    <d v="1996-02-05T00:00:00"/>
    <n v="29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1"/>
    <x v="0"/>
    <x v="7"/>
    <x v="1"/>
    <m/>
  </r>
  <r>
    <d v="2022-08-06T00:00:00"/>
    <s v="CRA 3 CALLE 17"/>
    <s v="4°33'13&quot;N"/>
    <s v="74°36'56.0&quot;W"/>
    <s v="BALMORAL"/>
    <s v="COMUNA SUR ORIENTAL"/>
    <m/>
    <s v="COMUNA SUR ORIENTAL"/>
    <s v="FEMENINO"/>
    <d v="1899-12-30T22:30:00"/>
    <x v="0"/>
    <x v="1"/>
    <s v="VEHÍCULO"/>
    <x v="1"/>
    <s v="PARTICULAR"/>
    <n v="123"/>
    <x v="1"/>
    <s v="SI"/>
    <s v="NEGATIVA"/>
    <d v="1988-11-11T00:00:00"/>
    <n v="36"/>
    <x v="0"/>
    <s v="MOTOCICLETA"/>
    <s v="PARTICULAR"/>
    <n v="139"/>
    <x v="1"/>
    <s v="SI"/>
    <s v="NEGATIVA"/>
    <d v="2004-12-18T00:00:00"/>
    <n v="20"/>
    <e v="#NAME?"/>
    <m/>
    <m/>
    <m/>
    <x v="0"/>
    <m/>
    <m/>
    <m/>
    <n v="125"/>
    <e v="#NAME?"/>
    <x v="1"/>
    <m/>
    <x v="0"/>
    <m/>
    <m/>
    <x v="1"/>
    <n v="1"/>
    <x v="0"/>
    <n v="1"/>
    <m/>
    <x v="1"/>
    <n v="1"/>
    <n v="1"/>
    <m/>
    <n v="1"/>
    <x v="1"/>
    <n v="2"/>
    <m/>
    <n v="4"/>
    <x v="0"/>
    <x v="7"/>
    <x v="1"/>
    <m/>
  </r>
  <r>
    <d v="2022-08-07T00:00:00"/>
    <s v="CALLE 23 43 11"/>
    <s v="4°33'13&quot;N"/>
    <s v="74°36'56.0&quot;W"/>
    <s v="LA QUERENCIA"/>
    <s v="COMUNA SUR OCCIDENTAL"/>
    <m/>
    <s v="COMUNA SUR OCCIDENTAL"/>
    <s v="MASCULINO"/>
    <d v="1899-12-30T18:20:00"/>
    <x v="0"/>
    <x v="0"/>
    <s v="NO APLICA"/>
    <x v="1"/>
    <s v="PARTICULAR"/>
    <n v="139"/>
    <x v="1"/>
    <s v="SI"/>
    <s v="NEGATIVA"/>
    <d v="1998-12-22T00:00:00"/>
    <n v="26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7"/>
    <x v="1"/>
    <m/>
  </r>
  <r>
    <d v="2022-08-08T00:00:00"/>
    <s v="TV 12 CON CALLE 22"/>
    <s v="4°33'32&quot;N"/>
    <s v="74°37'06.0&quot;W"/>
    <s v="HOSPITAL SAN RAFAEL"/>
    <s v="COMUNA SUR OCCIDENTAL"/>
    <m/>
    <s v="COMUNA SUR OCCIDENTAL"/>
    <s v="MASCULINO"/>
    <d v="1899-12-30T05:40:00"/>
    <x v="0"/>
    <x v="1"/>
    <s v="VEHÍCULO"/>
    <x v="0"/>
    <s v="PARTICULAR"/>
    <n v="132"/>
    <x v="0"/>
    <s v="SI"/>
    <s v="NEGATIVA"/>
    <d v="1948-10-09T00:00:00"/>
    <n v="76"/>
    <x v="0"/>
    <s v="MOTOCICLETA"/>
    <s v="PARTICULAR"/>
    <n v="116"/>
    <x v="1"/>
    <s v="SI"/>
    <s v="NEGATIVA"/>
    <d v="1999-06-25T00:00:00"/>
    <n v="26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1"/>
    <m/>
  </r>
  <r>
    <d v="2022-08-12T00:00:00"/>
    <s v="CALLE 25 36 21"/>
    <s v="4°33'00&quot;N"/>
    <s v="74°38'03.0&quot;W"/>
    <s v="CATAMA"/>
    <s v="COMUNA SUR OCCIDENTAL"/>
    <m/>
    <s v="COMUNA SUR OCCIDENTAL"/>
    <s v="MASCULINO"/>
    <d v="1899-12-30T03:00:00"/>
    <x v="0"/>
    <x v="1"/>
    <s v="VEHÍCULO"/>
    <x v="0"/>
    <s v="PARTICULAR"/>
    <m/>
    <x v="1"/>
    <s v="SI"/>
    <s v="POSITIVA"/>
    <m/>
    <n v="125"/>
    <x v="0"/>
    <s v="AUTOMÓVIL"/>
    <s v="PÚBLICO"/>
    <m/>
    <x v="1"/>
    <s v="SI"/>
    <s v="NEGATIVA"/>
    <d v="1976-07-19T00:00:00"/>
    <n v="48"/>
    <e v="#NAME?"/>
    <m/>
    <m/>
    <m/>
    <x v="0"/>
    <m/>
    <m/>
    <m/>
    <n v="125"/>
    <e v="#NAME?"/>
    <x v="1"/>
    <m/>
    <x v="0"/>
    <m/>
    <m/>
    <x v="1"/>
    <n v="1"/>
    <x v="0"/>
    <n v="1"/>
    <m/>
    <x v="1"/>
    <n v="2"/>
    <m/>
    <m/>
    <n v="1"/>
    <x v="1"/>
    <n v="2"/>
    <m/>
    <n v="5"/>
    <x v="0"/>
    <x v="7"/>
    <x v="1"/>
    <m/>
  </r>
  <r>
    <d v="2022-08-12T00:00:00"/>
    <s v="VIA GIRARDOT - BOGOTA KM 72 + 100"/>
    <s v="4°21'45&quot;N"/>
    <s v="74°22'51.0&quot;W"/>
    <s v="VEREDA EL RESGUARDO BAJO"/>
    <m/>
    <s v="CORREG. OCCIDENTAL"/>
    <s v="CORREG. OCCIDENTAL"/>
    <s v="MASCULINO"/>
    <d v="1899-12-30T09:45:00"/>
    <x v="1"/>
    <x v="2"/>
    <s v="NO APLICA"/>
    <x v="1"/>
    <s v="PARTICULAR"/>
    <n v="102"/>
    <x v="3"/>
    <s v="NO"/>
    <m/>
    <d v="1957-01-21T00:00:00"/>
    <n v="68"/>
    <x v="0"/>
    <s v="CAMIÓN"/>
    <s v="PÚBLICO"/>
    <m/>
    <x v="2"/>
    <s v="SI"/>
    <s v="NEGATIVA"/>
    <d v="1969-10-07T00:00:00"/>
    <n v="5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7"/>
    <x v="1"/>
    <s v="CON MUERTOS"/>
  </r>
  <r>
    <d v="2022-08-13T00:00:00"/>
    <s v="CRA 6 CON CALLE 16"/>
    <m/>
    <m/>
    <s v="BALMORAL"/>
    <s v="COMUNA SUR ORIENTAL"/>
    <m/>
    <s v="COMUNA SUR ORIENTAL"/>
    <s v="MASCULINO"/>
    <d v="1899-12-30T13:00:00"/>
    <x v="0"/>
    <x v="1"/>
    <s v="VEHÍCULO"/>
    <x v="1"/>
    <s v="PARTICULAR"/>
    <n v="123"/>
    <x v="1"/>
    <s v="SI"/>
    <s v="NEGATIVA"/>
    <d v="1994-08-19T00:00:00"/>
    <n v="30"/>
    <x v="0"/>
    <s v="AUTOMÓVIL"/>
    <s v="PARTICULAR"/>
    <m/>
    <x v="0"/>
    <s v="SI"/>
    <s v="NEGATIVA"/>
    <d v="1960-06-14T00:00:00"/>
    <n v="6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1"/>
    <m/>
  </r>
  <r>
    <d v="2022-08-15T00:00:00"/>
    <s v="VIA GIRARDOT - BOGOTA KM 53 + 833"/>
    <s v="4°18'05&quot;N"/>
    <s v="74°26'77.0&quot;W"/>
    <s v="VEREDA LA PUERTA"/>
    <m/>
    <s v="CORREG. SUR OCCIDENTAL"/>
    <s v="CORREG. SUR OCCIDENTAL"/>
    <s v="MASCULINO"/>
    <d v="1899-12-30T01:20:00"/>
    <x v="0"/>
    <x v="1"/>
    <s v="VEHÍCULO"/>
    <x v="6"/>
    <s v="PÚBLICO"/>
    <m/>
    <x v="0"/>
    <s v="SI"/>
    <s v="NEGATIVA"/>
    <d v="1974-02-18T00:00:00"/>
    <n v="51"/>
    <x v="0"/>
    <s v="AUTOMÓVIL"/>
    <s v="PARTICULAR"/>
    <m/>
    <x v="2"/>
    <s v="SI"/>
    <s v="NEGATIVA"/>
    <d v="2000-02-11T00:00:00"/>
    <n v="25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m/>
    <n v="1"/>
    <x v="0"/>
    <m/>
    <m/>
    <n v="1"/>
    <x v="0"/>
    <x v="7"/>
    <x v="1"/>
    <m/>
  </r>
  <r>
    <d v="2022-08-16T00:00:00"/>
    <s v="CRA 7 CON CALLE 14"/>
    <s v="4°33'82&quot;N"/>
    <s v="74°36'24.0&quot;W"/>
    <s v="COBURGO"/>
    <s v="COMUNA ORIENTAL"/>
    <m/>
    <s v="COMUNA ORIENTAL"/>
    <s v="MASCULINO"/>
    <d v="1899-12-30T17:30:00"/>
    <x v="0"/>
    <x v="1"/>
    <s v="VEHÍCULO"/>
    <x v="1"/>
    <s v="PARTICULAR"/>
    <n v="123"/>
    <x v="1"/>
    <s v="SI"/>
    <s v="NEGATIVA"/>
    <d v="1992-08-11T00:00:00"/>
    <n v="32"/>
    <x v="0"/>
    <s v="CAMIONETA"/>
    <s v="PARTICULAR"/>
    <m/>
    <x v="2"/>
    <s v="SI"/>
    <s v="NEGATIVA"/>
    <d v="1972-11-02T00:00:00"/>
    <n v="52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1"/>
    <m/>
  </r>
  <r>
    <d v="2022-08-16T00:00:00"/>
    <s v="CALLE 22 CON DG 21"/>
    <s v="4°32'82&quot;N"/>
    <s v="74°38'94.0&quot;W"/>
    <s v="LA GRAN COLOMBIA"/>
    <s v="COMUNA SUR OCCIDENTAL"/>
    <m/>
    <s v="COMUNA SUR OCCIDENTAL"/>
    <s v="MASCULINO"/>
    <d v="1899-12-30T19:00:00"/>
    <x v="0"/>
    <x v="1"/>
    <s v="VEHÍCULO"/>
    <x v="8"/>
    <s v="PARTICULAR"/>
    <n v="123"/>
    <x v="0"/>
    <s v="SI"/>
    <s v="NEGATIVA"/>
    <d v="1957-05-20T00:00:00"/>
    <n v="68"/>
    <x v="0"/>
    <s v="MOTOCICLETA"/>
    <s v="PARTICULAR"/>
    <n v="116"/>
    <x v="1"/>
    <s v="SI"/>
    <s v="NEGATIVA"/>
    <d v="2002-07-21T00:00:00"/>
    <n v="22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0"/>
    <m/>
    <m/>
    <n v="1"/>
    <x v="0"/>
    <x v="7"/>
    <x v="1"/>
    <m/>
  </r>
  <r>
    <d v="2022-08-29T00:00:00"/>
    <s v="ANTIGUA PANAMERICANA 69 +100"/>
    <s v="4°34'02&quot;N"/>
    <s v="74°37'59.0&quot;W"/>
    <s v="SECTOR LA TABLA"/>
    <s v="COMUNA OCCIDENTAL"/>
    <m/>
    <s v="COMUNA OCCIDENTAL"/>
    <s v="MASCULINO"/>
    <d v="1899-12-30T05:00:00"/>
    <x v="1"/>
    <x v="1"/>
    <s v="VEHÍCULO ESTACIONADO"/>
    <x v="1"/>
    <s v="PARTICULAR"/>
    <n v="301"/>
    <x v="3"/>
    <s v="NO"/>
    <m/>
    <d v="1993-10-08T00:00:00"/>
    <n v="31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7"/>
    <x v="1"/>
    <s v="CON MUERTOS"/>
  </r>
  <r>
    <d v="2022-08-30T00:00:00"/>
    <s v="AV LAS PALMAS 15A 60"/>
    <s v="4°20'31&quot;N"/>
    <s v="74°22'34.0&quot;W"/>
    <s v="SAN JORGE"/>
    <s v="COMUNA OCCIDENTAL"/>
    <m/>
    <s v="COMUNA OCCIDENTAL"/>
    <s v="MASCULINO"/>
    <d v="1899-12-30T09:30:00"/>
    <x v="0"/>
    <x v="4"/>
    <s v="VEHÍCULO"/>
    <x v="11"/>
    <s v="PARTICULAR"/>
    <n v="145"/>
    <x v="0"/>
    <s v="NO"/>
    <m/>
    <d v="1987-04-03T00:00:00"/>
    <n v="38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7"/>
    <x v="1"/>
    <m/>
  </r>
  <r>
    <d v="2022-08-30T00:00:00"/>
    <s v="LA AGUADITA TIERRA NEGRA"/>
    <s v="4°22'28&quot;N"/>
    <s v="74°20'29.0&quot;W"/>
    <s v="VEREDA TIERRA NEGRA"/>
    <m/>
    <s v="CORREG. NORTE"/>
    <s v="CORREG. NORTE"/>
    <s v="MASCULINO"/>
    <d v="1899-12-30T11:01:00"/>
    <x v="0"/>
    <x v="1"/>
    <s v="VEHÍCULO"/>
    <x v="2"/>
    <s v="PÚBLICO"/>
    <n v="157"/>
    <x v="1"/>
    <s v="SI"/>
    <s v="NEGATIVA"/>
    <d v="1967-01-14T00:00:00"/>
    <n v="58"/>
    <x v="0"/>
    <s v="CAMIÓN"/>
    <s v="PÚBLICO"/>
    <n v="157"/>
    <x v="2"/>
    <m/>
    <m/>
    <d v="1990-12-05T00:00:00"/>
    <n v="3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1"/>
    <m/>
  </r>
  <r>
    <d v="2022-09-03T00:00:00"/>
    <s v="VIA GIRARDOT - BOGOTA KM 53 + 550"/>
    <s v="4°14'55&quot;N"/>
    <s v="74°44'03.0&quot;W"/>
    <s v="VEREDA LA PUERTA"/>
    <m/>
    <s v="CORREG. SUR OCCIDENTAL"/>
    <s v="CORREG. SUR OCCIDENTAL"/>
    <s v="MASCULINO"/>
    <d v="1899-12-30T20:28:00"/>
    <x v="1"/>
    <x v="0"/>
    <s v="NO APLICA"/>
    <x v="9"/>
    <m/>
    <m/>
    <x v="3"/>
    <m/>
    <m/>
    <m/>
    <n v="125"/>
    <x v="0"/>
    <m/>
    <m/>
    <m/>
    <x v="0"/>
    <m/>
    <m/>
    <m/>
    <n v="125"/>
    <e v="#NAME?"/>
    <m/>
    <m/>
    <m/>
    <x v="0"/>
    <m/>
    <m/>
    <m/>
    <n v="125"/>
    <e v="#NAME?"/>
    <x v="0"/>
    <m/>
    <x v="2"/>
    <m/>
    <m/>
    <x v="0"/>
    <m/>
    <x v="0"/>
    <m/>
    <m/>
    <x v="0"/>
    <m/>
    <m/>
    <m/>
    <m/>
    <x v="0"/>
    <m/>
    <m/>
    <m/>
    <x v="2"/>
    <x v="8"/>
    <x v="1"/>
    <s v="CON MUERTOS"/>
  </r>
  <r>
    <d v="2022-09-04T00:00:00"/>
    <s v="CARRERA 27 No. 3 49"/>
    <m/>
    <m/>
    <s v="TERMINAL"/>
    <s v="COMUNA OCCIDENTAL"/>
    <m/>
    <s v="COMUNA OCCIDENTAL"/>
    <s v="MASCULINO"/>
    <d v="1899-12-30T10:20:00"/>
    <x v="0"/>
    <x v="0"/>
    <s v="NO APLICA"/>
    <x v="1"/>
    <s v="PARTICULAR"/>
    <n v="102"/>
    <x v="0"/>
    <s v="SI"/>
    <s v="NEGATIVA"/>
    <m/>
    <n v="12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8"/>
    <x v="1"/>
    <m/>
  </r>
  <r>
    <d v="2022-09-06T00:00:00"/>
    <s v="CALLE 11 CON CARRERA 6"/>
    <m/>
    <m/>
    <s v="CENTRO"/>
    <s v="COMUNA CENTRO"/>
    <m/>
    <s v="COMUNA CENTRO"/>
    <s v="MASCULINO"/>
    <d v="1899-12-30T01:00:00"/>
    <x v="0"/>
    <x v="0"/>
    <s v="NO APLICA"/>
    <x v="0"/>
    <s v="PARTICULAR"/>
    <n v="409"/>
    <x v="0"/>
    <s v="SI"/>
    <s v="NEGATIVA"/>
    <d v="1960-10-25T00:00:00"/>
    <n v="64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8"/>
    <x v="1"/>
    <m/>
  </r>
  <r>
    <d v="2022-09-08T00:00:00"/>
    <s v="VIA BOGOTA - GIRARDOT KM 73 + 070"/>
    <s v="4°21'56&quot;N"/>
    <s v="74°22'55.0&quot;W"/>
    <s v="VEREDA EL RESGUARDO BAJO"/>
    <m/>
    <s v="CORREG. OCCIDENTAL"/>
    <s v="CORREG. OCCIDENTAL"/>
    <s v="MASCULINO"/>
    <d v="1899-12-30T20:30:00"/>
    <x v="0"/>
    <x v="0"/>
    <s v="NO APLICA"/>
    <x v="1"/>
    <s v="PARTICULAR"/>
    <n v="308"/>
    <x v="1"/>
    <s v="SI"/>
    <s v="NEGATIVA"/>
    <d v="1998-02-10T00:00:00"/>
    <n v="27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8"/>
    <x v="1"/>
    <m/>
  </r>
  <r>
    <d v="2022-09-11T00:00:00"/>
    <s v="VEREDA BERMEJAL VIA LA AGUADITA"/>
    <m/>
    <m/>
    <s v="VEREDA BERMEJAL"/>
    <m/>
    <s v="CORREG. NORTE"/>
    <s v="CORREG. NORTE"/>
    <s v="MASCULINO"/>
    <d v="1899-12-30T07:40:00"/>
    <x v="0"/>
    <x v="1"/>
    <s v="VEHÍCULO"/>
    <x v="0"/>
    <s v="PARTICULAR"/>
    <n v="115"/>
    <x v="0"/>
    <s v="SI"/>
    <s v="POSITIVA"/>
    <d v="1990-01-16T00:00:00"/>
    <n v="35"/>
    <x v="0"/>
    <s v="BICICLETA"/>
    <s v="PARTICULAR"/>
    <m/>
    <x v="1"/>
    <m/>
    <m/>
    <d v="1945-04-06T00:00:00"/>
    <n v="8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8"/>
    <x v="1"/>
    <m/>
  </r>
  <r>
    <d v="2022-09-11T00:00:00"/>
    <s v="CARRERA 2 CALLE 20"/>
    <s v="4°19'42&quot;N"/>
    <s v="74°21'47.0&quot;W"/>
    <s v="FUSACATAN"/>
    <s v="COMUNA SUR ORIENTAL"/>
    <m/>
    <s v="COMUNA SUR ORIENTAL"/>
    <s v="MASCULINO"/>
    <d v="1899-12-30T11:45:00"/>
    <x v="0"/>
    <x v="1"/>
    <s v="VEHÍCULO"/>
    <x v="0"/>
    <s v="PARTICULAR"/>
    <n v="112"/>
    <x v="0"/>
    <s v="SI"/>
    <s v="NEGATIVA"/>
    <d v="1968-05-14T00:00:00"/>
    <n v="57"/>
    <x v="0"/>
    <s v="MOTOCICLETA"/>
    <s v="PARTICULAR"/>
    <n v="112"/>
    <x v="1"/>
    <s v="SI"/>
    <s v="NEGATIVA"/>
    <d v="1996-06-10T00:00:00"/>
    <n v="2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8"/>
    <x v="1"/>
    <m/>
  </r>
  <r>
    <d v="2022-09-12T00:00:00"/>
    <s v="CALLE 8 CON CARRERA 6"/>
    <m/>
    <m/>
    <s v="CENTRO"/>
    <s v="COMUNA CENTRO"/>
    <m/>
    <s v="COMUNA CENTRO"/>
    <s v="MASCULINO"/>
    <d v="1899-12-30T05:40:00"/>
    <x v="0"/>
    <x v="1"/>
    <s v="VEHÍCULO"/>
    <x v="1"/>
    <s v="PARTICULAR"/>
    <n v="132"/>
    <x v="1"/>
    <s v="SI"/>
    <s v="NEGATIVA"/>
    <d v="1984-08-05T00:00:00"/>
    <n v="40"/>
    <x v="0"/>
    <s v="MOTOCICLETA"/>
    <s v="PARTICULAR"/>
    <m/>
    <x v="2"/>
    <s v="SI"/>
    <s v="NEGATIVA"/>
    <d v="1999-05-19T00:00:00"/>
    <n v="26"/>
    <e v="#NAME?"/>
    <m/>
    <m/>
    <m/>
    <x v="0"/>
    <m/>
    <m/>
    <m/>
    <n v="125"/>
    <e v="#NAME?"/>
    <x v="1"/>
    <m/>
    <x v="0"/>
    <m/>
    <m/>
    <x v="1"/>
    <n v="2"/>
    <x v="0"/>
    <n v="1"/>
    <n v="1"/>
    <x v="0"/>
    <m/>
    <m/>
    <m/>
    <m/>
    <x v="1"/>
    <n v="1"/>
    <m/>
    <n v="3"/>
    <x v="0"/>
    <x v="8"/>
    <x v="1"/>
    <m/>
  </r>
  <r>
    <d v="2022-09-17T00:00:00"/>
    <s v="VIA BOGOTA - GIRARDOT KM 60 + 270"/>
    <s v="4°18'40&quot;N"/>
    <s v="74°26'19.0&quot;W"/>
    <s v="VEREDA LA PUERTA"/>
    <m/>
    <s v="CORREG. SUR OCCIDENTAL"/>
    <s v="CORREG. SUR OCCIDENTAL"/>
    <s v="MASCULINO"/>
    <d v="1899-12-30T08:00:00"/>
    <x v="0"/>
    <x v="0"/>
    <s v="VEHÍCULO"/>
    <x v="0"/>
    <s v="PARTICULAR"/>
    <n v="411"/>
    <x v="1"/>
    <s v="SI"/>
    <s v="NEGATIVA"/>
    <d v="1986-03-25T00:00:00"/>
    <n v="39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8"/>
    <x v="1"/>
    <m/>
  </r>
  <r>
    <d v="2022-09-17T00:00:00"/>
    <s v="VIA BOGOTA - GIRARDOT KM 01 + 100"/>
    <s v="4°32'61&quot;N"/>
    <s v="74°25'04.0&quot;W"/>
    <s v="JAIBANA"/>
    <m/>
    <s v="CORREG. SUR OCCIDENTAL"/>
    <s v="CORREG. SUR OCCIDENTAL"/>
    <s v="MASCULINO"/>
    <d v="1899-12-30T23:40:00"/>
    <x v="0"/>
    <x v="1"/>
    <s v="VEHÍCULO"/>
    <x v="1"/>
    <s v="PARTICULAR"/>
    <m/>
    <x v="0"/>
    <s v="SI"/>
    <s v="NEGATIVA"/>
    <d v="2002-03-27T00:00:00"/>
    <n v="23"/>
    <x v="0"/>
    <s v="MOTOCICLETA"/>
    <s v="PARTICULAR"/>
    <n v="121"/>
    <x v="1"/>
    <s v="SI"/>
    <s v="POSITIVA"/>
    <d v="1991-04-27T00:00:00"/>
    <n v="34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8"/>
    <x v="1"/>
    <m/>
  </r>
  <r>
    <d v="2022-09-18T00:00:00"/>
    <s v="VIA GIRARDOT - BOGOTA KM 01 + 450"/>
    <s v="4°19'52&quot;N"/>
    <s v="74°25'11.0&quot;W"/>
    <s v="VARIANTE"/>
    <m/>
    <s v="CORREG. OCCIDENTAL"/>
    <s v="CORREG. OCCIDENTAL"/>
    <s v="MASCULINO"/>
    <d v="1899-12-30T20:35:00"/>
    <x v="0"/>
    <x v="1"/>
    <s v="VEHÍCULO"/>
    <x v="1"/>
    <s v="PARTICULAR"/>
    <n v="102"/>
    <x v="1"/>
    <s v="SI"/>
    <s v="NEGATIVA"/>
    <d v="1981-09-23T00:00:00"/>
    <n v="43"/>
    <x v="0"/>
    <s v="TRACTOCAMION"/>
    <s v="PÚBLICO"/>
    <m/>
    <x v="2"/>
    <s v="SI"/>
    <s v="NEGATIVA"/>
    <d v="1976-05-06T00:00:00"/>
    <n v="49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n v="1"/>
    <m/>
    <x v="1"/>
    <n v="1"/>
    <m/>
    <n v="2"/>
    <x v="0"/>
    <x v="8"/>
    <x v="1"/>
    <m/>
  </r>
  <r>
    <d v="2022-09-20T00:00:00"/>
    <s v="CALLE 7 CON CARRERA 8"/>
    <m/>
    <m/>
    <s v="CENTRO"/>
    <s v="COMUNA CENTRO"/>
    <m/>
    <s v="COMUNA CENTRO"/>
    <s v="MASCULINO"/>
    <d v="1899-12-30T12:25:00"/>
    <x v="0"/>
    <x v="0"/>
    <s v="NO APLICA"/>
    <x v="1"/>
    <s v="PARTICULAR"/>
    <n v="202"/>
    <x v="0"/>
    <s v="SI"/>
    <s v="NEGATIVA"/>
    <d v="1973-12-26T00:00:00"/>
    <n v="51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8"/>
    <x v="1"/>
    <m/>
  </r>
  <r>
    <d v="2022-09-20T00:00:00"/>
    <s v="VIA GIRARDOT - FUSAGASUGA KM 42 + 490"/>
    <s v="4°25'96&quot;N"/>
    <s v="74°51'73.0&quot;W"/>
    <s v="VEREDA LA PUERTA"/>
    <m/>
    <s v="CORREG. SUR OCCIDENTAL"/>
    <s v="CORREG. SUR OCCIDENTAL"/>
    <s v="MASCULINO"/>
    <d v="1899-12-30T01:40:00"/>
    <x v="0"/>
    <x v="1"/>
    <s v="OBJETO"/>
    <x v="0"/>
    <s v="PARTICULAR"/>
    <n v="157"/>
    <x v="1"/>
    <s v="SI"/>
    <s v="NEGATIVA"/>
    <d v="1976-01-03T00:00:00"/>
    <n v="49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8"/>
    <x v="1"/>
    <m/>
  </r>
  <r>
    <d v="2022-10-02T00:00:00"/>
    <s v="CALLE 1 NORTE 11 - 13"/>
    <m/>
    <m/>
    <s v="GAITAN"/>
    <s v="COMUNA NORTE"/>
    <m/>
    <s v="COMUNA NORTE"/>
    <s v="MASCULINO"/>
    <d v="1899-12-30T04:30:00"/>
    <x v="0"/>
    <x v="1"/>
    <s v="VEHÍCULO"/>
    <x v="1"/>
    <s v="PARTICULAR"/>
    <n v="139"/>
    <x v="1"/>
    <s v="NO"/>
    <m/>
    <d v="2004-10-27T00:00:00"/>
    <n v="20"/>
    <x v="0"/>
    <s v="CAMIONETA"/>
    <s v="PARTICULAR"/>
    <n v="157"/>
    <x v="2"/>
    <s v="SI"/>
    <s v="NEGATIVA"/>
    <d v="1961-04-17T00:00:00"/>
    <n v="6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1"/>
    <m/>
  </r>
  <r>
    <d v="2022-10-03T00:00:00"/>
    <s v="CALLE 22 39 75"/>
    <s v="4°19'47&quot;N"/>
    <s v="74°22'54.0&quot;W"/>
    <s v="COOVIPROF"/>
    <s v="COMUNA SUR OCCIDENTAL"/>
    <m/>
    <s v="COMUNA SUR OCCIDENTAL"/>
    <s v="MASCULINO"/>
    <d v="1899-12-30T09:32:00"/>
    <x v="1"/>
    <x v="0"/>
    <s v="NO APLICA"/>
    <x v="11"/>
    <s v="PÚBLICO"/>
    <m/>
    <x v="0"/>
    <s v="SI"/>
    <s v="NEGATIVA"/>
    <d v="1988-07-10T00:00:00"/>
    <n v="36"/>
    <x v="0"/>
    <s v="MOTOCICLETA"/>
    <s v="PARTICULAR"/>
    <n v="102"/>
    <x v="3"/>
    <s v="NO"/>
    <m/>
    <d v="1995-07-06T00:00:00"/>
    <n v="2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9"/>
    <x v="1"/>
    <s v="CON MUERTOS"/>
  </r>
  <r>
    <d v="2022-10-10T00:00:00"/>
    <s v="CALLE 25 37 103"/>
    <m/>
    <m/>
    <s v="SECTOR BAR NOGAL"/>
    <s v="COMUNA SUR OCCIDENTAL"/>
    <m/>
    <s v="COMUNA SUR OCCIDENTAL"/>
    <s v="MASCULINO"/>
    <d v="1899-12-30T11:20:00"/>
    <x v="0"/>
    <x v="1"/>
    <s v="VEHÍCULO"/>
    <x v="0"/>
    <s v="PARTICULAR"/>
    <n v="132"/>
    <x v="0"/>
    <s v="NO"/>
    <m/>
    <d v="1947-07-29T00:00:00"/>
    <n v="77"/>
    <x v="0"/>
    <s v="MOTOCICLETA"/>
    <s v="PARTICULAR"/>
    <m/>
    <x v="1"/>
    <s v="NO"/>
    <m/>
    <d v="1996-10-19T00:00:00"/>
    <n v="2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1"/>
    <m/>
  </r>
  <r>
    <d v="2022-10-12T00:00:00"/>
    <s v="TRANSVERSAL 11 1A NORTE 17"/>
    <m/>
    <m/>
    <s v="PEKIN"/>
    <s v="COMUNA ORIENTAL"/>
    <m/>
    <s v="COMUNA ORIENTAL"/>
    <s v="MASCULINO"/>
    <d v="1899-12-30T20:30:00"/>
    <x v="0"/>
    <x v="0"/>
    <s v="NO APLICA"/>
    <x v="1"/>
    <s v="PARTICULAR"/>
    <n v="115"/>
    <x v="1"/>
    <s v="SI"/>
    <s v="POSITIVA"/>
    <d v="1978-03-26T00:00:00"/>
    <n v="47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9"/>
    <x v="1"/>
    <m/>
  </r>
  <r>
    <d v="2022-10-14T00:00:00"/>
    <s v="CRA 6 CALLE 18"/>
    <s v="4°19'59&quot;N"/>
    <s v="74°21'51.0&quot;W"/>
    <s v="BALMORAL"/>
    <s v="COMUNA SUR ORIENTAL"/>
    <m/>
    <s v="COMUNA SUR ORIENTAL"/>
    <s v="MASCULINO"/>
    <d v="1899-12-30T18:55:00"/>
    <x v="0"/>
    <x v="1"/>
    <s v="VEHÍCULO"/>
    <x v="1"/>
    <s v="PARTICULAR"/>
    <m/>
    <x v="1"/>
    <s v="SI"/>
    <s v="NEGATIVA"/>
    <d v="1993-11-18T00:00:00"/>
    <n v="31"/>
    <x v="0"/>
    <s v="CAMIONETA"/>
    <s v="PARTICULAR"/>
    <n v="112"/>
    <x v="2"/>
    <s v="SI"/>
    <s v="NEGATIVA"/>
    <d v="1959-03-23T00:00:00"/>
    <n v="66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9"/>
    <x v="1"/>
    <m/>
  </r>
  <r>
    <d v="2022-10-14T00:00:00"/>
    <s v="VIA GIRARDOT KM 4 +60"/>
    <s v="4°20'46&quot;N"/>
    <s v="74°23'49.0&quot;W"/>
    <s v="VEREDA LA PUERTA"/>
    <m/>
    <s v="CORREG. SUR OCCIDENTAL"/>
    <s v="CORREG. SUR OCCIDENTAL"/>
    <s v="MASCULINO"/>
    <d v="1899-12-30T09:15:00"/>
    <x v="0"/>
    <x v="1"/>
    <s v="VEHÍCULO"/>
    <x v="1"/>
    <s v="PARTICULAR"/>
    <m/>
    <x v="1"/>
    <s v="SI"/>
    <s v="NEGATIVA"/>
    <d v="1998-12-29T00:00:00"/>
    <n v="26"/>
    <x v="0"/>
    <s v="CAMIÓN"/>
    <s v="PÚBLICO"/>
    <n v="157"/>
    <x v="1"/>
    <s v="SI"/>
    <s v="NEGATIVA"/>
    <d v="1983-10-07T00:00:00"/>
    <n v="4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9"/>
    <x v="1"/>
    <m/>
  </r>
  <r>
    <d v="2022-10-16T00:00:00"/>
    <s v="TRANSVERSAL 22 36 30"/>
    <s v="4°32'99&quot;N"/>
    <s v="74°38'06.0&quot;W"/>
    <s v="COOVIPROF"/>
    <s v="COMUNA SUR OCCIDENTAL"/>
    <m/>
    <s v="COMUNA SUR OCCIDENTAL"/>
    <s v="MASCULINO"/>
    <d v="1899-12-30T03:00:00"/>
    <x v="0"/>
    <x v="1"/>
    <s v="VEHÍCULO"/>
    <x v="0"/>
    <s v="PARTICULAR"/>
    <m/>
    <x v="0"/>
    <s v="SI"/>
    <s v="NEGATIVA"/>
    <d v="1987-08-24T00:00:00"/>
    <n v="37"/>
    <x v="0"/>
    <s v="MOTOCICLETA"/>
    <s v="PARTICULAR"/>
    <n v="115"/>
    <x v="1"/>
    <s v="SI"/>
    <s v="POSITIVA"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1"/>
    <m/>
  </r>
  <r>
    <d v="2022-10-16T00:00:00"/>
    <s v="DIAGONAL 16 CARRERA 6"/>
    <m/>
    <m/>
    <s v="BALMORAL"/>
    <s v="COMUNA SUR ORIENTAL"/>
    <m/>
    <s v="COMUNA SUR ORIENTAL"/>
    <s v="MASCULINO"/>
    <d v="1899-12-30T19:20:00"/>
    <x v="0"/>
    <x v="1"/>
    <s v="VEHÍCULO"/>
    <x v="0"/>
    <s v="PARTICULAR"/>
    <n v="115"/>
    <x v="0"/>
    <s v="SI"/>
    <s v="POSITIVA"/>
    <d v="1990-02-26T00:00:00"/>
    <n v="35"/>
    <x v="0"/>
    <s v="MOTOCICLETA"/>
    <s v="PARTICULAR"/>
    <m/>
    <x v="1"/>
    <s v="NO"/>
    <m/>
    <d v="1979-07-20T00:00:00"/>
    <n v="4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1"/>
    <m/>
  </r>
  <r>
    <d v="2022-10-16T00:00:00"/>
    <s v="VIA BOGOTA - GIRARDOT KM 5+900"/>
    <s v="4°20'56&quot;N"/>
    <s v="74°23'10.0&quot;W"/>
    <s v="VEREDA LA PUERTA"/>
    <m/>
    <s v="CORREG. SUR OCCIDENTAL"/>
    <s v="CORREG. SUR OCCIDENTAL"/>
    <s v="MASCULINO"/>
    <d v="1899-12-30T14:40:00"/>
    <x v="0"/>
    <x v="1"/>
    <s v="VEHÍCULO"/>
    <x v="1"/>
    <s v="PARTICULAR"/>
    <m/>
    <x v="0"/>
    <s v="SI"/>
    <s v="NEGATIVA"/>
    <d v="1991-12-19T00:00:00"/>
    <n v="33"/>
    <x v="0"/>
    <s v="TRACTOCAMION"/>
    <s v="PÚBLICO"/>
    <n v="103"/>
    <x v="2"/>
    <s v="SI"/>
    <s v="NEGATIVA"/>
    <d v="1990-01-14T00:00:00"/>
    <n v="3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0"/>
    <m/>
    <m/>
    <n v="1"/>
    <x v="0"/>
    <x v="9"/>
    <x v="1"/>
    <m/>
  </r>
  <r>
    <d v="2022-10-21T00:00:00"/>
    <s v="CALLE 25 38A 10"/>
    <s v="4°19'46&quot;N"/>
    <s v="74°23'00.0&quot;W"/>
    <s v="COOVIPROF"/>
    <s v="COMUNA SUR OCCIDENTAL"/>
    <m/>
    <s v="COMUNA SUR OCCIDENTAL"/>
    <s v="MASCULINO"/>
    <d v="1899-12-30T16:37:00"/>
    <x v="0"/>
    <x v="0"/>
    <s v="NO APLICA"/>
    <x v="1"/>
    <s v="PARTICULAR"/>
    <m/>
    <x v="0"/>
    <s v="SI"/>
    <s v="NEGATIVA"/>
    <d v="1995-07-15T00:00:00"/>
    <n v="29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9"/>
    <x v="1"/>
    <m/>
  </r>
  <r>
    <d v="2022-10-23T00:00:00"/>
    <s v="CALLE 22 CARRERA 3"/>
    <s v="4°19'31&quot;N"/>
    <s v="74°21'53.0&quot;W"/>
    <s v="FUSACATAN"/>
    <s v="COMUNA SUR ORIENTAL"/>
    <m/>
    <s v="COMUNA SUR ORIENTAL"/>
    <s v="MASCULINO"/>
    <d v="1899-12-30T06:30:00"/>
    <x v="0"/>
    <x v="0"/>
    <s v="NO APLICA"/>
    <x v="1"/>
    <s v="PARTICULAR"/>
    <n v="157"/>
    <x v="1"/>
    <s v="SI"/>
    <s v="NEGATIVA"/>
    <d v="1993-09-01T00:00:00"/>
    <n v="31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9"/>
    <x v="1"/>
    <m/>
  </r>
  <r>
    <d v="2022-10-26T00:00:00"/>
    <s v="VIA GIRARDOT - BOGOTA  KM 6+500"/>
    <s v="4°21'26&quot;N"/>
    <s v="74°23'33.0&quot;W"/>
    <s v="VEREDA LA PUERTA"/>
    <m/>
    <s v="CORREG. SUR OCCIDENTAL"/>
    <s v="CORREG. SUR OCCIDENTAL"/>
    <s v="MASCULINO"/>
    <d v="1899-12-30T13:00:00"/>
    <x v="0"/>
    <x v="1"/>
    <s v="VEHÍCULO"/>
    <x v="1"/>
    <s v="PARTICULAR"/>
    <n v="157"/>
    <x v="1"/>
    <s v="SI"/>
    <s v="NEGATIVA"/>
    <d v="1996-05-06T00:00:00"/>
    <n v="29"/>
    <x v="0"/>
    <s v="MOTOCICLETA"/>
    <s v="PARTICULAR"/>
    <m/>
    <x v="1"/>
    <s v="SI"/>
    <s v="NEGATIVA"/>
    <d v="1994-08-21T00:00:00"/>
    <n v="3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1"/>
    <m/>
  </r>
  <r>
    <d v="2022-10-27T00:00:00"/>
    <s v="CALLE 17 10A 02"/>
    <m/>
    <m/>
    <s v="BALMORAL"/>
    <s v="COMUNA SUR ORIENTAL"/>
    <m/>
    <s v="COMUNA SUR ORIENTAL"/>
    <s v="FEMENINO"/>
    <d v="1899-12-30T12:30:00"/>
    <x v="0"/>
    <x v="1"/>
    <s v="VEHÍCULO"/>
    <x v="1"/>
    <s v="PARTICULAR"/>
    <m/>
    <x v="1"/>
    <s v="SI"/>
    <s v="NEGATIVA"/>
    <d v="2001-05-14T00:00:00"/>
    <n v="24"/>
    <x v="0"/>
    <s v="CAMPERO"/>
    <s v="PARTICULAR"/>
    <n v="121"/>
    <x v="2"/>
    <s v="SI"/>
    <s v="NEGATIVA"/>
    <d v="1976-02-18T00:00:00"/>
    <n v="4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1"/>
    <m/>
  </r>
  <r>
    <d v="2022-10-29T00:00:00"/>
    <s v="VIA GIRARDOT - BOGOTA  KM 75+  085"/>
    <s v="4°31'43&quot;N"/>
    <s v="74°20'36.0&quot;W"/>
    <s v="VEREDA LA PUERTA"/>
    <m/>
    <s v="CORREG. SUR OCCIDENTAL"/>
    <s v="CORREG. SUR OCCIDENTAL"/>
    <s v="MASCULINO"/>
    <d v="1899-12-30T22:15:00"/>
    <x v="1"/>
    <x v="1"/>
    <s v="VEHÍCULO"/>
    <x v="6"/>
    <s v="PÚBLICO"/>
    <n v="121"/>
    <x v="0"/>
    <s v="SI"/>
    <s v="NEGATIVA"/>
    <d v="1966-09-04T00:00:00"/>
    <n v="58"/>
    <x v="0"/>
    <s v="MOTOCICLETA"/>
    <s v="PARTICULAR"/>
    <s v="121-157"/>
    <x v="3"/>
    <s v="NO"/>
    <m/>
    <d v="2001-03-06T00:00:00"/>
    <n v="24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m/>
    <n v="1"/>
    <x v="1"/>
    <m/>
    <n v="1"/>
    <n v="1"/>
    <x v="1"/>
    <x v="9"/>
    <x v="1"/>
    <s v="CON MUERTOS"/>
  </r>
  <r>
    <d v="2022-10-31T00:00:00"/>
    <s v="HOTEL VEREDA LA PUERTA REAL PARQUEADERO ITERNO"/>
    <m/>
    <m/>
    <s v="VEREDA LA PUERTA"/>
    <m/>
    <s v="CORREG. SUR OCCIDENTAL"/>
    <s v="CORREG. SUR OCCIDENTAL"/>
    <s v="MASCULINO"/>
    <d v="1899-12-30T10:50:00"/>
    <x v="1"/>
    <x v="0"/>
    <s v="VEHÍCULO"/>
    <x v="0"/>
    <s v="PARTICULAR"/>
    <n v="217"/>
    <x v="0"/>
    <m/>
    <m/>
    <m/>
    <n v="125"/>
    <x v="0"/>
    <m/>
    <m/>
    <m/>
    <x v="0"/>
    <m/>
    <m/>
    <m/>
    <n v="125"/>
    <e v="#NAME?"/>
    <m/>
    <m/>
    <m/>
    <x v="0"/>
    <m/>
    <m/>
    <m/>
    <n v="125"/>
    <e v="#NAME?"/>
    <x v="0"/>
    <m/>
    <x v="1"/>
    <n v="1"/>
    <m/>
    <x v="0"/>
    <m/>
    <x v="0"/>
    <m/>
    <m/>
    <x v="0"/>
    <m/>
    <m/>
    <m/>
    <m/>
    <x v="0"/>
    <m/>
    <m/>
    <m/>
    <x v="1"/>
    <x v="9"/>
    <x v="1"/>
    <s v="CON MUERTOS"/>
  </r>
  <r>
    <d v="2022-10-31T00:00:00"/>
    <s v="CARRERA 14 CON DIAGONAL 23"/>
    <m/>
    <m/>
    <m/>
    <s v="COMUNA SUR ORIENTAL"/>
    <m/>
    <s v="COMUNA SUR ORIENTAL"/>
    <s v="MASCULINO"/>
    <d v="1899-12-30T22:40:00"/>
    <x v="0"/>
    <x v="1"/>
    <s v="VEHÍCULO"/>
    <x v="0"/>
    <s v="PARTICULAR"/>
    <n v="157"/>
    <x v="0"/>
    <s v="SI"/>
    <s v="NEGATIVA"/>
    <d v="2007-03-31T00:00:00"/>
    <n v="18"/>
    <x v="0"/>
    <s v="MOTOCICLETA"/>
    <s v="PARTICULAR"/>
    <n v="121"/>
    <x v="1"/>
    <s v="SI"/>
    <s v="NEGATIVA"/>
    <d v="1993-08-29T00:00:00"/>
    <n v="3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1"/>
    <m/>
  </r>
  <r>
    <d v="2022-11-02T00:00:00"/>
    <s v="KILOMETRO 7 VIA ARBELAEZ"/>
    <m/>
    <m/>
    <s v="VEREDA GUAYABAL"/>
    <m/>
    <s v="CORREG. SUR OCCIDENTAL"/>
    <s v="CORREG. SUR OCCIDENTAL"/>
    <s v="MASCULINO"/>
    <d v="1899-12-30T22:00:00"/>
    <x v="0"/>
    <x v="2"/>
    <s v="VEHÍCULO"/>
    <x v="0"/>
    <s v="PARTICULAR"/>
    <n v="114"/>
    <x v="0"/>
    <s v="NO"/>
    <m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10"/>
    <x v="1"/>
    <m/>
  </r>
  <r>
    <d v="2022-11-03T00:00:00"/>
    <s v="VIA GIRARDOT - BOGOTA  KM 73"/>
    <s v="4°22'10&quot;N"/>
    <s v="74°23'10.0&quot;W"/>
    <s v="VEREDA LA PUERTA"/>
    <m/>
    <s v="CORREG. SUR OCCIDENTAL"/>
    <s v="CORREG. SUR OCCIDENTAL"/>
    <s v="MASCULINO"/>
    <d v="1899-12-30T04:40:00"/>
    <x v="1"/>
    <x v="1"/>
    <s v="VEHÍCULO"/>
    <x v="6"/>
    <s v="PÚBLICO"/>
    <n v="157"/>
    <x v="0"/>
    <s v="SI"/>
    <s v="NEGATIVA"/>
    <d v="1983-12-13T00:00:00"/>
    <n v="41"/>
    <x v="0"/>
    <s v="CAMIONETA"/>
    <s v="PARTICULAR"/>
    <n v="157"/>
    <x v="3"/>
    <s v="SI"/>
    <s v="NEGATIVA"/>
    <d v="1988-05-18T00:00:00"/>
    <n v="37"/>
    <e v="#NAME?"/>
    <m/>
    <m/>
    <m/>
    <x v="0"/>
    <m/>
    <m/>
    <m/>
    <n v="125"/>
    <e v="#NAME?"/>
    <x v="1"/>
    <m/>
    <x v="0"/>
    <m/>
    <m/>
    <x v="1"/>
    <n v="4"/>
    <x v="1"/>
    <m/>
    <n v="1"/>
    <x v="0"/>
    <m/>
    <m/>
    <m/>
    <m/>
    <x v="0"/>
    <m/>
    <m/>
    <n v="4"/>
    <x v="1"/>
    <x v="10"/>
    <x v="1"/>
    <s v="CON MUERTOS"/>
  </r>
  <r>
    <d v="2022-11-03T00:00:00"/>
    <s v="VIA GIRARDOT - BOGOTA  KM 71 + 900"/>
    <s v="4°36'29&quot;N"/>
    <s v="74°37'74.0&quot;W"/>
    <s v="VEREDA LA PUERTA"/>
    <m/>
    <s v="CORREG. SUR OCCIDENTAL"/>
    <s v="CORREG. SUR OCCIDENTAL"/>
    <s v="MASCULINO"/>
    <d v="1899-12-30T06:40:00"/>
    <x v="0"/>
    <x v="1"/>
    <s v="VEHÍCULO"/>
    <x v="2"/>
    <s v="PÚBLICO"/>
    <n v="152"/>
    <x v="0"/>
    <s v="SI"/>
    <s v="NEGATIVA"/>
    <d v="1964-08-14T00:00:00"/>
    <n v="60"/>
    <x v="0"/>
    <s v="CAMIÓN"/>
    <s v="PÚBLICO"/>
    <n v="121"/>
    <x v="2"/>
    <s v="SI"/>
    <s v="NEGATIVA"/>
    <d v="1985-03-25T00:00:00"/>
    <n v="40"/>
    <e v="#NAME?"/>
    <m/>
    <m/>
    <m/>
    <x v="0"/>
    <m/>
    <m/>
    <m/>
    <n v="125"/>
    <e v="#NAME?"/>
    <x v="1"/>
    <m/>
    <x v="0"/>
    <m/>
    <m/>
    <x v="0"/>
    <m/>
    <x v="0"/>
    <m/>
    <m/>
    <x v="1"/>
    <n v="3"/>
    <m/>
    <n v="1"/>
    <m/>
    <x v="0"/>
    <m/>
    <m/>
    <n v="3"/>
    <x v="0"/>
    <x v="10"/>
    <x v="1"/>
    <m/>
  </r>
  <r>
    <d v="2022-11-13T00:00:00"/>
    <s v="CALLE 22 CON CARRERA 51"/>
    <m/>
    <m/>
    <s v="MAIZ AMARILLO"/>
    <s v="COMUNA SUR OCCIDENTAL"/>
    <m/>
    <s v="COMUNA SUR OCCIDENTAL"/>
    <s v="MASCULINO"/>
    <d v="1899-12-30T01:30:00"/>
    <x v="0"/>
    <x v="1"/>
    <s v="VEHÍCULO"/>
    <x v="1"/>
    <s v="PARTICULAR"/>
    <n v="115"/>
    <x v="1"/>
    <s v="SI"/>
    <s v="POSITIVA"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10"/>
    <x v="1"/>
    <m/>
  </r>
  <r>
    <d v="2022-11-13T00:00:00"/>
    <s v="TRANSVERSAL 12 CALLE 25"/>
    <m/>
    <m/>
    <s v="CLUB RAQUETA"/>
    <s v="COMUNA SUR OCCIDENTAL"/>
    <m/>
    <s v="COMUNA SUR OCCIDENTAL"/>
    <s v="MASCULINO"/>
    <d v="1899-12-30T03:30:00"/>
    <x v="0"/>
    <x v="1"/>
    <s v="OBJETO"/>
    <x v="1"/>
    <s v="PARTICULAR"/>
    <n v="115"/>
    <x v="1"/>
    <s v="SI"/>
    <s v="POSITIVA"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10"/>
    <x v="1"/>
    <m/>
  </r>
  <r>
    <d v="2022-11-18T00:00:00"/>
    <s v="CARRERA 2 18B 04"/>
    <m/>
    <m/>
    <s v="EL MIRADOR"/>
    <s v="COMUNA SUR ORIENTAL"/>
    <m/>
    <s v="COMUNA SUR ORIENTAL"/>
    <s v="FEMENINO"/>
    <d v="1899-12-30T13:10:00"/>
    <x v="0"/>
    <x v="0"/>
    <s v="NO APLICA"/>
    <x v="0"/>
    <s v="PARTICULAR"/>
    <n v="145"/>
    <x v="1"/>
    <s v="SI"/>
    <s v="NEGATIVA"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10"/>
    <x v="1"/>
    <m/>
  </r>
  <r>
    <d v="2022-11-19T00:00:00"/>
    <s v="CARRERA 8 10 61"/>
    <m/>
    <m/>
    <s v="CENTRO"/>
    <s v="COMUNA CENTRO"/>
    <m/>
    <s v="COMUNA CENTRO"/>
    <s v="FEMENINO"/>
    <d v="1899-12-30T09:10:00"/>
    <x v="0"/>
    <x v="1"/>
    <s v="VEHÍCULO"/>
    <x v="0"/>
    <s v="PARTICULAR"/>
    <m/>
    <x v="0"/>
    <s v="SI"/>
    <s v="NEGATIVA"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10"/>
    <x v="1"/>
    <m/>
  </r>
  <r>
    <d v="2022-11-20T00:00:00"/>
    <s v="VIA GIRARDOT - BOGOTA  KM 59 + 400"/>
    <s v="4°30'67&quot;N"/>
    <s v="74°44'81.0&quot;W"/>
    <s v="VEREDA LA PUERTA"/>
    <m/>
    <s v="CORREG. SUR OCCIDENTAL"/>
    <s v="CORREG. SUR OCCIDENTAL"/>
    <s v="MASCULINO"/>
    <d v="1899-12-30T19:35:00"/>
    <x v="0"/>
    <x v="0"/>
    <s v="NO APLICA"/>
    <x v="1"/>
    <s v="PARTICULAR"/>
    <n v="112"/>
    <x v="1"/>
    <s v="NO"/>
    <m/>
    <d v="1997-06-01T00:00:00"/>
    <n v="28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10"/>
    <x v="1"/>
    <m/>
  </r>
  <r>
    <d v="2022-11-21T00:00:00"/>
    <s v="VIA GIRARDOT - BOGOTA  KM 73 + 980"/>
    <s v="4°22'33&quot;N"/>
    <s v="74°23'20.0&quot;W"/>
    <s v="VEREDA LA PUERTA"/>
    <m/>
    <s v="CORREG. SUR OCCIDENTAL"/>
    <s v="CORREG. SUR OCCIDENTAL"/>
    <s v="MASCULINO"/>
    <d v="1899-12-30T15:15:00"/>
    <x v="0"/>
    <x v="1"/>
    <s v="VEHÍCULO"/>
    <x v="3"/>
    <s v="PÚBLICO"/>
    <n v="157"/>
    <x v="0"/>
    <s v="SI"/>
    <s v="NEGATIVA"/>
    <d v="1978-10-07T00:00:00"/>
    <n v="46"/>
    <x v="0"/>
    <s v="MOTOCICLETA"/>
    <s v="PARTICULAR"/>
    <m/>
    <x v="1"/>
    <s v="SI"/>
    <s v="NEGATIVA"/>
    <d v="2000-08-18T00:00:00"/>
    <n v="2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0"/>
    <x v="1"/>
    <m/>
  </r>
  <r>
    <d v="2022-11-22T00:00:00"/>
    <s v="CALLE 22 CARRERA 9"/>
    <m/>
    <m/>
    <s v="BALMORAL"/>
    <s v="COMUNA SUR ORIENTAL"/>
    <m/>
    <s v="COMUNA SUR ORIENTAL"/>
    <s v="MASCULINO"/>
    <d v="1899-12-30T11:10:00"/>
    <x v="0"/>
    <x v="0"/>
    <s v="NO APLICA"/>
    <x v="1"/>
    <s v="PARTICULAR"/>
    <n v="139"/>
    <x v="0"/>
    <s v="SI"/>
    <s v="NEGATIVA"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10"/>
    <x v="1"/>
    <m/>
  </r>
  <r>
    <d v="2022-11-23T00:00:00"/>
    <s v="DG 23C 45 40"/>
    <m/>
    <m/>
    <s v="LOS CAMBULOS"/>
    <s v="COMUNA SUR OCCIDENTAL"/>
    <m/>
    <s v="COMUNA SUR OCCIDENTAL"/>
    <s v="MASCULINO"/>
    <d v="1899-12-30T10:00:00"/>
    <x v="0"/>
    <x v="1"/>
    <s v="VEHÍCULO"/>
    <x v="3"/>
    <s v="PÚBLICO"/>
    <n v="102"/>
    <x v="0"/>
    <s v="SI"/>
    <s v="NEGATIVA"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10"/>
    <x v="1"/>
    <m/>
  </r>
  <r>
    <d v="2022-11-28T00:00:00"/>
    <s v="VIA GIRARDOT - BOGOTA  KM 6 + 800"/>
    <s v="4°35'20&quot;N"/>
    <s v="74°37'93.0&quot;W"/>
    <s v="VEREDA LA PUERTA"/>
    <m/>
    <s v="CORREG. SUR OCCIDENTAL"/>
    <s v="CORREG. SUR OCCIDENTAL"/>
    <s v="MASCULINO"/>
    <d v="1899-12-30T16:20:00"/>
    <x v="0"/>
    <x v="1"/>
    <s v="NO APLICA"/>
    <x v="1"/>
    <s v="PARTICULAR"/>
    <n v="157"/>
    <x v="0"/>
    <s v="SI"/>
    <s v="NEGATIVA"/>
    <d v="1974-12-01T00:00:00"/>
    <n v="50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0"/>
    <m/>
    <m/>
    <n v="1"/>
    <x v="0"/>
    <x v="10"/>
    <x v="1"/>
    <m/>
  </r>
  <r>
    <d v="2022-12-01T00:00:00"/>
    <s v="CRA 9 CALLE 3"/>
    <m/>
    <m/>
    <s v="CENTRO"/>
    <s v="COMUNA CENTRO"/>
    <m/>
    <s v="COMUNA CENTRO"/>
    <s v="FEMENINO"/>
    <d v="1899-12-30T12:30:00"/>
    <x v="0"/>
    <x v="1"/>
    <s v="VEHÍCULO"/>
    <x v="1"/>
    <s v="PARTICULAR"/>
    <n v="112"/>
    <x v="1"/>
    <s v="SI"/>
    <s v="NEGATIVA"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11"/>
    <x v="1"/>
    <m/>
  </r>
  <r>
    <d v="2022-12-06T00:00:00"/>
    <s v="VIA BOGOTA - GIRARDOT KM 61+910"/>
    <s v="4°31'52&quot;N"/>
    <s v="74°43'42.0&quot;W"/>
    <s v="VEREDA LA PUERTA"/>
    <m/>
    <s v="CORREG. SUR OCCIDENTAL"/>
    <s v="CORREG. SUR OCCIDENTAL"/>
    <s v="MASCULINO"/>
    <d v="1899-12-30T03:30:00"/>
    <x v="0"/>
    <x v="1"/>
    <s v="VEHÍCULO"/>
    <x v="3"/>
    <s v="PÚBLICO"/>
    <n v="157"/>
    <x v="1"/>
    <s v="NO"/>
    <m/>
    <d v="2002-08-13T00:00:00"/>
    <n v="22"/>
    <x v="0"/>
    <s v="CAMIÓN"/>
    <s v="PARTICULAR"/>
    <m/>
    <x v="2"/>
    <s v="SI"/>
    <s v="NEGATIVA"/>
    <d v="1989-02-01T00:00:00"/>
    <n v="36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1"/>
    <x v="1"/>
    <m/>
  </r>
  <r>
    <d v="2022-12-08T00:00:00"/>
    <s v="CALLE 25 44 08"/>
    <m/>
    <m/>
    <s v="LA QUERENCIA"/>
    <s v="COMUNA SUR OCCIDENTAL"/>
    <m/>
    <s v="COMUNA SUR OCCIDENTAL"/>
    <s v="MASCULINO"/>
    <d v="1899-12-30T03:27:00"/>
    <x v="0"/>
    <x v="1"/>
    <s v="VEHÍCULO"/>
    <x v="1"/>
    <s v="PARTICULAR"/>
    <m/>
    <x v="1"/>
    <s v="SI"/>
    <s v="POSITIVA"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11"/>
    <x v="1"/>
    <m/>
  </r>
  <r>
    <d v="2022-12-09T00:00:00"/>
    <s v="VIA BOGOTA - GIRARDOT KM 54+045"/>
    <s v="4°21'71&quot;N"/>
    <s v="74°48'42.0&quot;W"/>
    <s v="VEREDA LA PUERTA"/>
    <m/>
    <s v="CORREG. SUR OCCIDENTAL"/>
    <s v="CORREG. SUR OCCIDENTAL"/>
    <s v="MASCULINO"/>
    <d v="1899-12-30T07:04:00"/>
    <x v="0"/>
    <x v="1"/>
    <s v="VEHÍCULO"/>
    <x v="1"/>
    <s v="PARTICULAR"/>
    <n v="157"/>
    <x v="1"/>
    <s v="SI"/>
    <s v="NEGATIVA"/>
    <d v="1991-08-25T00:00:00"/>
    <n v="33"/>
    <x v="0"/>
    <s v="CAMIÓN"/>
    <s v="PARTICULAR"/>
    <m/>
    <x v="2"/>
    <s v="SI"/>
    <s v="NEGATIVA"/>
    <d v="1985-06-28T00:00:00"/>
    <n v="4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1"/>
    <x v="1"/>
    <m/>
  </r>
  <r>
    <d v="2022-12-09T00:00:00"/>
    <s v="MZ D CASA 5 VILLA DANIELA"/>
    <m/>
    <m/>
    <m/>
    <s v="COMUNA NORTE"/>
    <m/>
    <s v="COMUNA NORTE"/>
    <s v="MASCULINO"/>
    <d v="1899-12-30T17:45:00"/>
    <x v="0"/>
    <x v="0"/>
    <s v="NO APLICA"/>
    <x v="1"/>
    <s v="PARTICULAR"/>
    <n v="133"/>
    <x v="0"/>
    <s v="SI"/>
    <s v="NEGATIVA"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11"/>
    <x v="1"/>
    <m/>
  </r>
  <r>
    <d v="2022-12-12T00:00:00"/>
    <s v="TV 4 118"/>
    <m/>
    <m/>
    <s v="LA CABAÑA"/>
    <s v="COMUNA NORTE"/>
    <m/>
    <s v="COMUNA NORTE"/>
    <s v="MASCULINO"/>
    <d v="1899-12-30T14:50:00"/>
    <x v="0"/>
    <x v="1"/>
    <s v="VEHÍCULO ESTACIONADO"/>
    <x v="10"/>
    <s v="PÚBLICO"/>
    <n v="157"/>
    <x v="0"/>
    <s v="SI"/>
    <s v="NEGATIVA"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11"/>
    <x v="1"/>
    <m/>
  </r>
  <r>
    <d v="2022-12-15T00:00:00"/>
    <s v="CRA 5 A CALLE 26"/>
    <m/>
    <m/>
    <s v="VERGEL"/>
    <s v="COMUNA SUR ORIENTAL"/>
    <m/>
    <s v="COMUNA SUR ORIENTAL"/>
    <s v="MASCULINO"/>
    <d v="1899-12-30T18:06:00"/>
    <x v="0"/>
    <x v="0"/>
    <s v="NO APLICA"/>
    <x v="0"/>
    <s v="PARTICULAR"/>
    <n v="109"/>
    <x v="0"/>
    <s v="SI"/>
    <s v="NEGATIVA"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11"/>
    <x v="1"/>
    <m/>
  </r>
  <r>
    <d v="2022-12-19T00:00:00"/>
    <s v="CRA 7 CON CLL 15"/>
    <m/>
    <m/>
    <s v="CENTRO"/>
    <s v="COMUNA CENTRO"/>
    <m/>
    <s v="COMUNA CENTRO"/>
    <s v="FEMENINO"/>
    <d v="1899-12-30T22:32:00"/>
    <x v="0"/>
    <x v="1"/>
    <s v="VEHÍCULO"/>
    <x v="0"/>
    <s v="PARTICULAR"/>
    <n v="116"/>
    <x v="0"/>
    <s v="SI"/>
    <s v="NEGATIVA"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11"/>
    <x v="1"/>
    <m/>
  </r>
  <r>
    <d v="2022-12-20T00:00:00"/>
    <s v="AV PNAMERICANA - CRA 43"/>
    <m/>
    <m/>
    <s v="LA QUERENCIA"/>
    <s v="COMUNA SUR OCCIDENTAL"/>
    <m/>
    <s v="COMUNA SUR OCCIDENTAL"/>
    <s v="MASCULINO"/>
    <d v="1899-12-30T20:10:00"/>
    <x v="0"/>
    <x v="1"/>
    <s v="VEHÍCULO"/>
    <x v="2"/>
    <s v="PARTICULAR"/>
    <n v="157"/>
    <x v="0"/>
    <s v="SI"/>
    <s v="NEGATIVA"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11"/>
    <x v="1"/>
    <m/>
  </r>
  <r>
    <d v="2022-12-21T00:00:00"/>
    <s v="VIA GIRARDOT - BOGOTA  KM 55 + 600"/>
    <s v="4°28'46&quot;N"/>
    <s v="74°47'29.0&quot;W"/>
    <s v="VEREDA LA PUERTA"/>
    <m/>
    <s v="CORREG. SUR OCCIDENTAL"/>
    <s v="CORREG. SUR OCCIDENTAL"/>
    <s v="MASCULINO"/>
    <d v="1899-12-30T19:00:00"/>
    <x v="1"/>
    <x v="0"/>
    <s v="NO APLICA"/>
    <x v="9"/>
    <m/>
    <m/>
    <x v="2"/>
    <m/>
    <m/>
    <m/>
    <n v="125"/>
    <x v="0"/>
    <m/>
    <m/>
    <m/>
    <x v="0"/>
    <m/>
    <m/>
    <m/>
    <n v="125"/>
    <e v="#NAME?"/>
    <m/>
    <m/>
    <m/>
    <x v="0"/>
    <m/>
    <m/>
    <m/>
    <n v="125"/>
    <e v="#NAME?"/>
    <x v="0"/>
    <m/>
    <x v="1"/>
    <m/>
    <m/>
    <x v="0"/>
    <m/>
    <x v="0"/>
    <m/>
    <m/>
    <x v="0"/>
    <m/>
    <m/>
    <m/>
    <m/>
    <x v="0"/>
    <m/>
    <m/>
    <m/>
    <x v="1"/>
    <x v="11"/>
    <x v="1"/>
    <s v="CON MUERTOS"/>
  </r>
  <r>
    <d v="2022-12-21T00:00:00"/>
    <s v="CRA 1 1 57"/>
    <m/>
    <m/>
    <s v="COBURGO"/>
    <s v="COMUNA ORIENTAL"/>
    <m/>
    <s v="COMUNA ORIENTAL"/>
    <s v="MASCULINO"/>
    <d v="1899-12-30T14:30:00"/>
    <x v="0"/>
    <x v="0"/>
    <s v="NO APLICA"/>
    <x v="0"/>
    <s v="PARTICULAR"/>
    <n v="134"/>
    <x v="0"/>
    <s v="SI"/>
    <s v="NEGATIVA"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11"/>
    <x v="1"/>
    <m/>
  </r>
  <r>
    <d v="2022-12-24T00:00:00"/>
    <s v="CRA 1 6 04"/>
    <m/>
    <m/>
    <s v="PEKIN"/>
    <s v="COMUNA ORIENTAL"/>
    <m/>
    <s v="COMUNA ORIENTAL"/>
    <s v="MASCULINO"/>
    <d v="1899-12-30T11:10:00"/>
    <x v="0"/>
    <x v="1"/>
    <s v="VEHÍCULO"/>
    <x v="2"/>
    <s v="PÚBLICO"/>
    <n v="132"/>
    <x v="0"/>
    <s v="SI"/>
    <s v="NEGATIVA"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11"/>
    <x v="1"/>
    <m/>
  </r>
  <r>
    <d v="2022-12-24T00:00:00"/>
    <s v="CALLE 22 CON CRA 43"/>
    <m/>
    <m/>
    <s v="LA QUERENCIA"/>
    <s v="COMUNA SUR OCCIDENTAL"/>
    <m/>
    <s v="COMUNA SUR OCCIDENTAL"/>
    <s v="MASCULINO"/>
    <d v="1899-12-30T16:00:00"/>
    <x v="0"/>
    <x v="1"/>
    <s v="VEHÍCULO"/>
    <x v="1"/>
    <s v="PARTICULAR"/>
    <n v="102"/>
    <x v="1"/>
    <s v="SI"/>
    <s v="NEGATIVA"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11"/>
    <x v="1"/>
    <m/>
  </r>
  <r>
    <d v="2022-12-29T00:00:00"/>
    <s v="TV 27 CLLE 1"/>
    <m/>
    <m/>
    <s v="UNAD"/>
    <s v="COMUNA ORIENTAL"/>
    <m/>
    <s v="COMUNA ORIENTAL"/>
    <s v="MASCULINO"/>
    <d v="1899-12-30T20:45:00"/>
    <x v="0"/>
    <x v="1"/>
    <s v="VEHÍCULO"/>
    <x v="1"/>
    <s v="PARTICULAR"/>
    <n v="139"/>
    <x v="1"/>
    <s v="NO"/>
    <m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11"/>
    <x v="1"/>
    <m/>
  </r>
  <r>
    <d v="2023-01-01T00:00:00"/>
    <s v="CALLE 25 FRENTE AL 37-07"/>
    <s v="4°19'43&quot;N"/>
    <s v="74°23'14.0&quot;W"/>
    <s v="LA QUERENCIA"/>
    <s v="COMUNA SUR OCCIDENTAL"/>
    <m/>
    <s v="COMUNA SUR OCCIDENTAL"/>
    <s v="MASCULINO"/>
    <d v="1899-12-30T16:50:00"/>
    <x v="0"/>
    <x v="0"/>
    <s v="NO APLICA"/>
    <x v="1"/>
    <s v="PARTICULAR"/>
    <n v="139"/>
    <x v="1"/>
    <s v="SI"/>
    <s v="NEGATIVA"/>
    <d v="2003-11-26T00:00:00"/>
    <n v="21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1"/>
    <n v="1"/>
    <x v="0"/>
    <n v="1"/>
    <m/>
    <x v="0"/>
    <m/>
    <m/>
    <m/>
    <m/>
    <x v="1"/>
    <n v="1"/>
    <m/>
    <n v="4"/>
    <x v="0"/>
    <x v="0"/>
    <x v="2"/>
    <m/>
  </r>
  <r>
    <d v="2023-01-06T00:00:00"/>
    <s v="CRA 8 ESTE CALLE 8 AV LAS PALMAS"/>
    <s v="4°20'33&quot;N"/>
    <s v="74°21'47.0&quot;W"/>
    <s v="CENTRO"/>
    <s v="COMUNA CENTRO"/>
    <m/>
    <s v="COMUNA CENTRO"/>
    <s v="MASCULINO"/>
    <d v="1899-12-30T20:00:00"/>
    <x v="0"/>
    <x v="0"/>
    <s v="NO APLICA"/>
    <x v="9"/>
    <m/>
    <m/>
    <x v="2"/>
    <m/>
    <m/>
    <m/>
    <n v="125"/>
    <x v="0"/>
    <m/>
    <m/>
    <n v="157"/>
    <x v="0"/>
    <m/>
    <m/>
    <m/>
    <n v="125"/>
    <e v="#NAME?"/>
    <m/>
    <m/>
    <m/>
    <x v="0"/>
    <m/>
    <m/>
    <m/>
    <n v="125"/>
    <e v="#NAME?"/>
    <x v="0"/>
    <n v="1"/>
    <x v="0"/>
    <m/>
    <m/>
    <x v="0"/>
    <m/>
    <x v="0"/>
    <m/>
    <m/>
    <x v="0"/>
    <m/>
    <m/>
    <m/>
    <m/>
    <x v="0"/>
    <m/>
    <m/>
    <n v="1"/>
    <x v="0"/>
    <x v="0"/>
    <x v="2"/>
    <m/>
  </r>
  <r>
    <d v="2023-01-08T00:00:00"/>
    <s v="TV 12 23 121"/>
    <m/>
    <m/>
    <s v="FRENTE POSTOBON"/>
    <s v="COMUNA SUR OCCIDENTAL"/>
    <m/>
    <s v="COMUNA SUR OCCIDENTAL"/>
    <s v="FEMENINO"/>
    <d v="1899-12-30T12:05:00"/>
    <x v="0"/>
    <x v="1"/>
    <s v="VEHÍCULO"/>
    <x v="8"/>
    <s v="PARTICULAR"/>
    <n v="132"/>
    <x v="2"/>
    <s v="SI"/>
    <s v="NEGATIVA"/>
    <d v="1963-05-23T00:00:00"/>
    <n v="62"/>
    <x v="0"/>
    <s v="MOTOCICLETA"/>
    <s v="PARTICULAR"/>
    <m/>
    <x v="1"/>
    <s v="SI"/>
    <s v="NEGATIVA"/>
    <d v="1998-04-29T00:00:00"/>
    <n v="27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0"/>
    <x v="2"/>
    <m/>
  </r>
  <r>
    <d v="2023-01-14T00:00:00"/>
    <s v="VIA GIRADOT - BOGOTA KM 1 + 800"/>
    <s v="4°19'46&quot;N"/>
    <s v="74°25'10.0&quot;W"/>
    <s v="SECTOR SANTAMARIA"/>
    <m/>
    <s v="CORREG. SUR OCCIDENTAL"/>
    <s v="CORREG. SUR OCCIDENTAL"/>
    <s v="FEMENINO"/>
    <d v="1899-12-30T04:13:00"/>
    <x v="0"/>
    <x v="2"/>
    <s v="NO APLICA"/>
    <x v="1"/>
    <s v="PARTICULAR"/>
    <n v="115"/>
    <x v="1"/>
    <s v="SI"/>
    <s v="POSITIVA"/>
    <d v="2003-03-25T00:00:00"/>
    <n v="22"/>
    <x v="0"/>
    <s v="TRACTOCAMION"/>
    <s v="PÚBLICO"/>
    <m/>
    <x v="2"/>
    <s v="SI"/>
    <s v="NEGATIVA"/>
    <d v="1977-01-08T00:00:00"/>
    <n v="4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2"/>
    <m/>
  </r>
  <r>
    <d v="2023-01-15T00:00:00"/>
    <s v="VIA GIRADOT - BOGOTA KM 0 + 745"/>
    <s v="4°20'9&quot;N"/>
    <s v="74°25'2.0&quot;W"/>
    <s v="JAIBANA"/>
    <m/>
    <s v="CORREG. SUR OCCIDENTAL"/>
    <s v="CORREG. SUR OCCIDENTAL"/>
    <s v="MASCULINO"/>
    <d v="1899-12-30T10:45:00"/>
    <x v="0"/>
    <x v="1"/>
    <s v="VEHÍCULO"/>
    <x v="3"/>
    <s v="PÚBLICO"/>
    <n v="102"/>
    <x v="0"/>
    <s v="NO"/>
    <m/>
    <d v="1963-11-03T00:00:00"/>
    <n v="61"/>
    <x v="0"/>
    <s v="MOTOCICLETA"/>
    <s v="PARTICULAR"/>
    <n v="102"/>
    <x v="2"/>
    <s v="SI"/>
    <s v="NEGATIVA"/>
    <d v="1997-07-23T00:00:00"/>
    <n v="27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0"/>
    <m/>
    <m/>
    <n v="1"/>
    <x v="0"/>
    <x v="0"/>
    <x v="2"/>
    <m/>
  </r>
  <r>
    <d v="2023-01-16T00:00:00"/>
    <s v="CLLE 24B TV 35"/>
    <s v="4°33'06&quot;N"/>
    <s v="74°37'86.0&quot;W"/>
    <s v="FRENTE A DI"/>
    <s v="COMUNA SUR OCCIDENTAL"/>
    <m/>
    <s v="COMUNA SUR OCCIDENTAL"/>
    <s v="MASCULINO"/>
    <d v="1899-12-30T17:20:00"/>
    <x v="0"/>
    <x v="1"/>
    <s v="VEHÍCULO"/>
    <x v="2"/>
    <s v="PARTICULAR"/>
    <m/>
    <x v="0"/>
    <s v="SI"/>
    <s v="NEGATIVA"/>
    <d v="1963-01-20T00:00:00"/>
    <n v="62"/>
    <x v="0"/>
    <s v="MOTOCICLETA"/>
    <s v="PARTICULAR"/>
    <n v="105"/>
    <x v="1"/>
    <s v="SI"/>
    <s v="NEGATIVA"/>
    <d v="2000-03-01T00:00:00"/>
    <n v="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2"/>
    <m/>
  </r>
  <r>
    <d v="2023-01-17T00:00:00"/>
    <s v="VILA AGUADITA USAGASUGA BERMEJAL"/>
    <s v="4°22'58&quot;N"/>
    <s v="74°20'24.0&quot;W"/>
    <s v="VEREDA BERMEJAL"/>
    <m/>
    <s v="CORREG. NORTE"/>
    <s v="CORREG. NORTE"/>
    <s v="MASCULINO"/>
    <d v="1899-12-30T11:10:00"/>
    <x v="0"/>
    <x v="0"/>
    <s v="NO APLICA"/>
    <x v="0"/>
    <s v="PARTICULAR"/>
    <n v="157"/>
    <x v="0"/>
    <s v="SI"/>
    <s v="NEGATIVA"/>
    <d v="1994-05-16T00:00:00"/>
    <n v="31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0"/>
    <x v="2"/>
    <m/>
  </r>
  <r>
    <d v="2023-01-17T00:00:00"/>
    <s v="VIA GIRADOT - BOGOTA KM 53 + 800"/>
    <s v="4°16'33&quot;N"/>
    <s v="74°29'6.0&quot;W"/>
    <s v="VEREDA LA PUERTA"/>
    <m/>
    <s v="CORREG. SUR OCCIDENTAL"/>
    <s v="CORREG. SUR OCCIDENTAL"/>
    <s v="MASCULINO"/>
    <d v="1899-12-30T04:20:00"/>
    <x v="1"/>
    <x v="0"/>
    <s v="NO APLICA"/>
    <x v="6"/>
    <s v="PÚBLICO"/>
    <n v="409"/>
    <x v="0"/>
    <s v="SI"/>
    <s v="NEGATIVA"/>
    <d v="1950-11-10T00:00:00"/>
    <n v="74"/>
    <x v="0"/>
    <m/>
    <m/>
    <m/>
    <x v="0"/>
    <m/>
    <m/>
    <m/>
    <n v="125"/>
    <e v="#NAME?"/>
    <m/>
    <m/>
    <m/>
    <x v="0"/>
    <m/>
    <m/>
    <m/>
    <n v="125"/>
    <e v="#NAME?"/>
    <x v="0"/>
    <m/>
    <x v="1"/>
    <n v="1"/>
    <m/>
    <x v="0"/>
    <m/>
    <x v="0"/>
    <m/>
    <m/>
    <x v="0"/>
    <m/>
    <m/>
    <m/>
    <m/>
    <x v="1"/>
    <m/>
    <n v="1"/>
    <m/>
    <x v="1"/>
    <x v="0"/>
    <x v="2"/>
    <s v="CON MUERTOS"/>
  </r>
  <r>
    <d v="2023-01-21T00:00:00"/>
    <s v="AV CALLE 8 17 56"/>
    <m/>
    <m/>
    <s v="SAN JORGE"/>
    <s v="COMUNA OCCIDENTAL"/>
    <m/>
    <s v="COMUNA OCCIDENTAL"/>
    <s v="MASCULINO"/>
    <d v="1899-12-30T14:00:00"/>
    <x v="0"/>
    <x v="1"/>
    <s v="VEHÍCULO"/>
    <x v="0"/>
    <s v="PARTICULAR"/>
    <m/>
    <x v="0"/>
    <s v="SI"/>
    <s v="NEGATIVA"/>
    <d v="1995-05-30T00:00:00"/>
    <n v="30"/>
    <x v="0"/>
    <s v="MOTOCICLETA"/>
    <s v="PARTICULAR"/>
    <n v="115"/>
    <x v="1"/>
    <s v="SI"/>
    <s v="POSITIVA"/>
    <d v="1996-11-23T00:00:00"/>
    <n v="28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0"/>
    <x v="2"/>
    <m/>
  </r>
  <r>
    <d v="2023-01-22T00:00:00"/>
    <s v="CENTRO"/>
    <s v="4°34'15&quot;N"/>
    <s v="74°36'77.0&quot;W"/>
    <s v="CENTRO"/>
    <s v="COMUNA CENTRO"/>
    <m/>
    <s v="COMUNA CENTRO"/>
    <s v="MASCULINO"/>
    <d v="1899-12-30T18:45:00"/>
    <x v="0"/>
    <x v="1"/>
    <s v="VEHÍCULO"/>
    <x v="2"/>
    <s v="PARTICULAR"/>
    <n v="123"/>
    <x v="0"/>
    <s v="SI"/>
    <s v="NEGATIVA"/>
    <d v="1971-03-14T00:00:00"/>
    <n v="54"/>
    <x v="0"/>
    <s v="MOTOCICLETA"/>
    <s v="PARTICULAR"/>
    <n v="157"/>
    <x v="1"/>
    <s v="SI"/>
    <s v="NEGATIVA"/>
    <d v="2000-09-10T00:00:00"/>
    <n v="2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2"/>
    <m/>
  </r>
  <r>
    <d v="2023-01-22T00:00:00"/>
    <s v="VIA FGGA - TIBACUY BARRIO MONTEVERDE"/>
    <s v="4°34'28&quot;N"/>
    <s v="74°38'23.0&quot;W"/>
    <s v="MONTERREY"/>
    <s v="COMUNA SUR OCCIDENTAL"/>
    <m/>
    <s v="COMUNA SUR OCCIDENTAL"/>
    <s v="FEMENINO"/>
    <d v="1899-12-30T09:30:00"/>
    <x v="0"/>
    <x v="1"/>
    <s v="VEHÍCULO"/>
    <x v="2"/>
    <s v="PARTICULAR"/>
    <n v="157"/>
    <x v="0"/>
    <s v="SI"/>
    <s v="NEGATIVA"/>
    <d v="1942-08-25T00:00:00"/>
    <n v="82"/>
    <x v="0"/>
    <s v="MOTOCICLETA"/>
    <s v="PARTICULAR"/>
    <m/>
    <x v="1"/>
    <s v="SI"/>
    <s v="NEGATIVA"/>
    <d v="1970-05-03T00:00:00"/>
    <n v="5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2"/>
    <m/>
  </r>
  <r>
    <d v="2023-01-27T00:00:00"/>
    <s v="VIA GIRADOT - BOGOTA KM 60 + 860"/>
    <s v="4°23'25&quot;N"/>
    <s v="74°23'28.0&quot;W"/>
    <s v="VEREDA LA PUERTA"/>
    <m/>
    <s v="CORREG. SUR OCCIDENTAL"/>
    <s v="CORREG. SUR OCCIDENTAL"/>
    <s v="MASCULINO"/>
    <d v="1899-12-30T16:02:00"/>
    <x v="1"/>
    <x v="1"/>
    <s v="VEHÍCULO"/>
    <x v="1"/>
    <s v="PARTICULAR"/>
    <n v="125"/>
    <x v="3"/>
    <s v="NO"/>
    <m/>
    <d v="1961-06-07T00:00:00"/>
    <n v="64"/>
    <x v="0"/>
    <s v="AUTOMÓVIL"/>
    <s v="PARTICULAR"/>
    <m/>
    <x v="2"/>
    <s v="SI"/>
    <s v="NEGATIVA"/>
    <d v="1972-08-05T00:00:00"/>
    <n v="52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0"/>
    <x v="2"/>
    <s v="CON MUERTOS"/>
  </r>
  <r>
    <d v="2023-01-30T00:00:00"/>
    <s v="CLLE 9 CRA 4"/>
    <s v="4°34'17&quot;N"/>
    <s v="74°36'00.0&quot;W"/>
    <s v="ANTONIO NARIÑO"/>
    <s v="COMUNA ORIENTAL"/>
    <m/>
    <s v="COMUNA ORIENTAL"/>
    <s v="MASCULINO"/>
    <d v="1899-12-30T16:35:00"/>
    <x v="0"/>
    <x v="1"/>
    <s v="VEHÍCULO"/>
    <x v="0"/>
    <s v="PARTICULAR"/>
    <n v="112"/>
    <x v="0"/>
    <s v="SI"/>
    <s v="NEGATIVA"/>
    <d v="1991-11-19T00:00:00"/>
    <n v="33"/>
    <x v="0"/>
    <s v="MOTOCICLETA"/>
    <s v="PARTICULAR"/>
    <n v="139"/>
    <x v="1"/>
    <s v="SI"/>
    <s v="NEGATIVA"/>
    <d v="2002-04-22T00:00:00"/>
    <n v="23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1"/>
    <x v="0"/>
    <x v="0"/>
    <x v="2"/>
    <m/>
  </r>
  <r>
    <d v="2023-02-01T00:00:00"/>
    <s v="CRA 27 No. 2a norte 29"/>
    <s v="4°23'25&quot;N"/>
    <s v="74°23'28.0&quot;W"/>
    <s v="LA CABAÑA"/>
    <s v="COMUNA NORTE"/>
    <m/>
    <s v="COMUNA NORTE"/>
    <s v="MASCULINO"/>
    <d v="1899-12-30T16:28:00"/>
    <x v="0"/>
    <x v="1"/>
    <s v="VEHÍCULO ESTACIONADO"/>
    <x v="2"/>
    <s v="PÚBLICO"/>
    <n v="157"/>
    <x v="0"/>
    <s v="SI"/>
    <s v="NEGATIVA"/>
    <d v="1990-10-31T00:00:00"/>
    <n v="34"/>
    <x v="0"/>
    <s v="CAMIONETA"/>
    <s v="PARTICULAR"/>
    <n v="157"/>
    <x v="2"/>
    <s v="SI"/>
    <s v="NEGATIVA"/>
    <m/>
    <n v="125"/>
    <e v="#NAME?"/>
    <s v="CAMIÓN"/>
    <s v="PÚBLICO"/>
    <n v="157"/>
    <x v="2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"/>
    <x v="2"/>
    <m/>
  </r>
  <r>
    <d v="2023-02-02T00:00:00"/>
    <s v="CLL 22 CRA 6"/>
    <s v="4°23'25&quot;N"/>
    <s v="74°23'28.0&quot;W"/>
    <s v="BALMORAL"/>
    <s v="COMUNA SUR ORIENTAL"/>
    <m/>
    <s v="COMUNA SUR ORIENTAL"/>
    <s v="MASCULINO"/>
    <d v="1899-12-30T09:00:00"/>
    <x v="0"/>
    <x v="1"/>
    <s v="VEHÍCULO"/>
    <x v="1"/>
    <s v="PARTICULAR"/>
    <n v="105"/>
    <x v="1"/>
    <s v="SI"/>
    <s v="NEGATIVA"/>
    <d v="2006-09-23T00:00:00"/>
    <n v="18"/>
    <x v="0"/>
    <s v="AUTOMÓVIL"/>
    <s v="PARTICULAR"/>
    <n v="122"/>
    <x v="2"/>
    <s v="SI"/>
    <s v="NEGATIVA"/>
    <d v="1966-12-28T00:00:00"/>
    <n v="5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"/>
    <x v="2"/>
    <m/>
  </r>
  <r>
    <d v="2023-02-02T00:00:00"/>
    <s v="CLL 22 FRENTE AL 44 20"/>
    <s v="4°23'25&quot;N"/>
    <s v="74°23'28.0&quot;W"/>
    <s v="COOVIPROF"/>
    <s v="COMUNA SUR OCCIDENTAL"/>
    <m/>
    <s v="COMUNA SUR OCCIDENTAL"/>
    <s v="MASCULINO"/>
    <d v="1899-12-30T09:00:00"/>
    <x v="0"/>
    <x v="1"/>
    <s v="VEHÍCULO"/>
    <x v="1"/>
    <s v="PARTICULAR"/>
    <n v="139"/>
    <x v="1"/>
    <s v="SI"/>
    <s v="NEGATIVA"/>
    <d v="1986-06-19T00:00:00"/>
    <n v="39"/>
    <x v="0"/>
    <s v="AUTOMÓVIL"/>
    <s v="PARTICULAR"/>
    <n v="122"/>
    <x v="2"/>
    <s v="SI"/>
    <s v="NEGATIVA"/>
    <d v="1993-12-05T00:00:00"/>
    <n v="31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1"/>
    <x v="2"/>
    <m/>
  </r>
  <r>
    <d v="2023-02-04T00:00:00"/>
    <s v="VIA GIRADOT - BOGOTA KM 58 + 960"/>
    <s v="4°23'25&quot;N"/>
    <s v="74°23'28.0&quot;W"/>
    <s v="VEREDA LA PUERTA"/>
    <m/>
    <s v="CORREG. SUR OCCIDENTAL"/>
    <s v="CORREG. SUR OCCIDENTAL"/>
    <s v="MASCULINO"/>
    <d v="1899-12-30T19:40:00"/>
    <x v="1"/>
    <x v="0"/>
    <s v="NO APLICA"/>
    <x v="2"/>
    <s v="PARTICULAR"/>
    <n v="409"/>
    <x v="2"/>
    <s v="SI"/>
    <s v="NEGATIVA"/>
    <d v="1971-08-02T00:00:00"/>
    <n v="53"/>
    <x v="0"/>
    <m/>
    <m/>
    <m/>
    <x v="0"/>
    <m/>
    <m/>
    <m/>
    <n v="125"/>
    <e v="#NAME?"/>
    <m/>
    <m/>
    <m/>
    <x v="0"/>
    <m/>
    <m/>
    <m/>
    <n v="125"/>
    <e v="#NAME?"/>
    <x v="0"/>
    <m/>
    <x v="1"/>
    <m/>
    <m/>
    <x v="0"/>
    <m/>
    <x v="0"/>
    <m/>
    <m/>
    <x v="0"/>
    <m/>
    <m/>
    <m/>
    <m/>
    <x v="0"/>
    <m/>
    <m/>
    <m/>
    <x v="1"/>
    <x v="1"/>
    <x v="2"/>
    <s v="CON MUERTOS"/>
  </r>
  <r>
    <d v="2023-02-04T00:00:00"/>
    <s v="TV 12 CALLE 18A"/>
    <s v="4°23'25&quot;N"/>
    <s v="74°23'28.0&quot;W"/>
    <s v="BALMORAL"/>
    <s v="COMUNA SUR ORIENTAL"/>
    <m/>
    <s v="COMUNA SUR ORIENTAL"/>
    <s v="MASCULINO"/>
    <d v="1899-12-30T18:30:00"/>
    <x v="1"/>
    <x v="0"/>
    <s v="NO APLICA"/>
    <x v="1"/>
    <s v="PARTICULAR"/>
    <n v="134"/>
    <x v="0"/>
    <s v="SI"/>
    <s v="NEGATIVA"/>
    <d v="2004-04-17T00:00:00"/>
    <n v="21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m/>
    <x v="1"/>
    <x v="1"/>
    <x v="2"/>
    <s v="CON MUERTOS"/>
  </r>
  <r>
    <d v="2023-02-05T00:00:00"/>
    <s v="CLL 22 55 39"/>
    <s v="4°23'25&quot;N"/>
    <s v="74°23'28.0&quot;W"/>
    <s v="SECTOR ASADERO DON ANITA"/>
    <s v="COMUNA SUR OCCIDENTAL"/>
    <m/>
    <s v="COMUNA SUR OCCIDENTAL"/>
    <s v="MASCULINO"/>
    <d v="1899-12-30T13:10:00"/>
    <x v="0"/>
    <x v="0"/>
    <s v="NO APLICA"/>
    <x v="8"/>
    <s v="PARTICULAR"/>
    <m/>
    <x v="1"/>
    <s v="SI"/>
    <s v="NEGATIVA"/>
    <d v="1950-12-16T00:00:00"/>
    <n v="74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1"/>
    <n v="2"/>
    <x v="0"/>
    <n v="1"/>
    <m/>
    <x v="0"/>
    <m/>
    <m/>
    <m/>
    <m/>
    <x v="0"/>
    <m/>
    <m/>
    <n v="3"/>
    <x v="0"/>
    <x v="1"/>
    <x v="2"/>
    <m/>
  </r>
  <r>
    <d v="2023-02-08T00:00:00"/>
    <s v="AV LAS PLAMAS CRA 9"/>
    <s v="4°23'25&quot;N"/>
    <s v="74°23'28.0&quot;W"/>
    <s v="CENTRO"/>
    <s v="COMUNA CENTRO"/>
    <m/>
    <s v="COMUNA CENTRO"/>
    <s v="MASCULINO"/>
    <d v="1899-12-30T05:45:00"/>
    <x v="1"/>
    <x v="1"/>
    <s v="VEHÍCULO"/>
    <x v="1"/>
    <s v="PARTICULAR"/>
    <n v="112"/>
    <x v="1"/>
    <s v="SI"/>
    <s v="NEGATIVA"/>
    <d v="1989-05-09T00:00:00"/>
    <n v="36"/>
    <x v="0"/>
    <s v="CAMIÓN"/>
    <s v="PÚBLICO"/>
    <n v="112"/>
    <x v="2"/>
    <s v="SI"/>
    <s v="NEGATIVA"/>
    <d v="1968-03-25T00:00:00"/>
    <n v="57"/>
    <e v="#NAME?"/>
    <m/>
    <m/>
    <m/>
    <x v="0"/>
    <m/>
    <m/>
    <m/>
    <n v="125"/>
    <e v="#NAME?"/>
    <x v="1"/>
    <m/>
    <x v="0"/>
    <m/>
    <m/>
    <x v="1"/>
    <m/>
    <x v="1"/>
    <n v="1"/>
    <m/>
    <x v="0"/>
    <m/>
    <m/>
    <m/>
    <m/>
    <x v="1"/>
    <n v="1"/>
    <m/>
    <n v="2"/>
    <x v="1"/>
    <x v="1"/>
    <x v="2"/>
    <s v="CON MUERTOS"/>
  </r>
  <r>
    <d v="2023-02-15T00:00:00"/>
    <s v="FRENTE AL BATALLON"/>
    <s v="4°23'25&quot;N"/>
    <s v="74°23'28.0&quot;W"/>
    <s v="MAIZ AMARILLO"/>
    <s v="COMUNA SUR OCCIDENTAL"/>
    <m/>
    <s v="COMUNA SUR OCCIDENTAL"/>
    <s v="MASCULINO"/>
    <d v="1899-12-30T22:10:00"/>
    <x v="0"/>
    <x v="1"/>
    <s v="VEHÍCULO"/>
    <x v="1"/>
    <s v="PARTICULAR"/>
    <m/>
    <x v="2"/>
    <m/>
    <m/>
    <d v="1989-05-09T00:00:00"/>
    <n v="36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3"/>
    <x v="0"/>
    <n v="1"/>
    <m/>
    <x v="0"/>
    <m/>
    <m/>
    <m/>
    <m/>
    <x v="0"/>
    <m/>
    <m/>
    <n v="3"/>
    <x v="0"/>
    <x v="1"/>
    <x v="2"/>
    <m/>
  </r>
  <r>
    <d v="2023-02-17T00:00:00"/>
    <s v="CRA 50 CON CLL 24A"/>
    <s v="4°23'25&quot;N"/>
    <s v="74°23'28.0&quot;W"/>
    <s v="LA GRAN COLOMBIA"/>
    <s v="COMUNA SUR OCCIDENTAL"/>
    <m/>
    <s v="COMUNA SUR OCCIDENTAL"/>
    <s v="FEMENINO"/>
    <d v="1899-12-30T15:10:00"/>
    <x v="0"/>
    <x v="1"/>
    <s v="VEHÍCULO"/>
    <x v="0"/>
    <s v="PARTICULAR"/>
    <n v="143"/>
    <x v="0"/>
    <s v="SI"/>
    <s v="NEGATIVA"/>
    <d v="1967-04-10T00:00:00"/>
    <n v="58"/>
    <x v="0"/>
    <s v="MOTOCICLETA"/>
    <s v="PARTICULAR"/>
    <n v="112"/>
    <x v="1"/>
    <s v="SI"/>
    <s v="NEGATIVA"/>
    <d v="2005-07-21T00:00:00"/>
    <n v="1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"/>
    <x v="2"/>
    <m/>
  </r>
  <r>
    <d v="2023-02-18T00:00:00"/>
    <s v="CRA 5 CON CLL 3"/>
    <s v="4°23'25&quot;N"/>
    <s v="74°23'28.0&quot;W"/>
    <s v="EMILIO SIERRA"/>
    <s v="COMUNA CENTRO"/>
    <m/>
    <s v="COMUNA CENTRO"/>
    <s v="MASCULINO"/>
    <d v="1899-12-30T21:10:00"/>
    <x v="0"/>
    <x v="1"/>
    <s v="VEHÍCULO"/>
    <x v="10"/>
    <s v="PÚBLICO"/>
    <n v="112"/>
    <x v="1"/>
    <s v="SI"/>
    <s v="NEGATIVA"/>
    <d v="1978-01-03T00:00:00"/>
    <n v="47"/>
    <x v="0"/>
    <s v="CAMIONETA"/>
    <s v="PARTICULAR"/>
    <n v="112"/>
    <x v="2"/>
    <s v="NO"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1"/>
    <n v="2"/>
    <m/>
    <m/>
    <m/>
    <x v="1"/>
    <n v="1"/>
    <m/>
    <n v="3"/>
    <x v="0"/>
    <x v="1"/>
    <x v="2"/>
    <m/>
  </r>
  <r>
    <d v="2023-02-19T00:00:00"/>
    <s v="VIA BOGOTA - GIRADOT KM 70 +685"/>
    <s v="4°23'25&quot;N"/>
    <s v="74°23'28.0&quot;W"/>
    <s v="VEREDA CUCHARAL"/>
    <m/>
    <s v="CORREG. OCCIDENTAL"/>
    <s v="CORREG. OCCIDENTAL"/>
    <s v="FEMENINO"/>
    <d v="1899-12-30T18:35:00"/>
    <x v="0"/>
    <x v="1"/>
    <s v="VEHÍCULO"/>
    <x v="1"/>
    <s v="PARTICULAR"/>
    <n v="157"/>
    <x v="1"/>
    <s v="SI"/>
    <s v="NEGATIVA"/>
    <d v="1990-03-21T00:00:00"/>
    <n v="3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"/>
    <x v="2"/>
    <m/>
  </r>
  <r>
    <d v="2023-02-20T00:00:00"/>
    <s v="KM 4.5 VI LA AGUADITA"/>
    <s v="4°23'25&quot;N"/>
    <s v="74°23'28.0&quot;W"/>
    <s v="VEREDA BERMEJAL"/>
    <m/>
    <s v="CORREG. NORTE"/>
    <s v="CORREG. NORTE"/>
    <s v="MASCULINO"/>
    <d v="1899-12-30T18:50:00"/>
    <x v="0"/>
    <x v="1"/>
    <s v="VEHÍCULO"/>
    <x v="1"/>
    <s v="PARTICULAR"/>
    <n v="101"/>
    <x v="1"/>
    <s v="SI"/>
    <s v="NEGATIVA"/>
    <d v="2003-01-15T00:00:00"/>
    <n v="22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"/>
    <x v="2"/>
    <m/>
  </r>
  <r>
    <d v="2023-02-26T00:00:00"/>
    <s v="VIA GIRADOT - BOGOTA KM 58 + 625"/>
    <s v="4°30'15&quot;N"/>
    <s v="74°45'04.0&quot;W"/>
    <s v="VEREDA LA PUERTA"/>
    <m/>
    <s v="CORREG. SUR OCCIDENTAL"/>
    <s v="CORREG. SUR OCCIDENTAL"/>
    <s v="FEMENINO"/>
    <d v="1899-12-30T08:30:00"/>
    <x v="0"/>
    <x v="1"/>
    <s v="BARANDA"/>
    <x v="0"/>
    <s v="PÚBLICO"/>
    <n v="115"/>
    <x v="1"/>
    <s v="SI"/>
    <s v="POSITIVA"/>
    <d v="1995-05-11T00:00:00"/>
    <n v="30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"/>
    <x v="2"/>
    <m/>
  </r>
  <r>
    <d v="2023-03-01T00:00:00"/>
    <s v="CALLE 11 CON CARRERA 6"/>
    <m/>
    <m/>
    <s v="CENTRO"/>
    <s v="COMUNA CENTRO"/>
    <m/>
    <s v="COMUNA CENTRO"/>
    <s v="MASCULINO"/>
    <d v="1899-12-30T08:00:00"/>
    <x v="0"/>
    <x v="0"/>
    <s v="VEHÍCULO"/>
    <x v="1"/>
    <s v="PARTICULAR"/>
    <n v="157"/>
    <x v="1"/>
    <s v="SI"/>
    <s v="NEGATIVA"/>
    <d v="2002-02-18T00:00:00"/>
    <n v="23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2"/>
    <x v="2"/>
    <m/>
  </r>
  <r>
    <d v="2023-03-02T00:00:00"/>
    <s v="CALLE 1 CARRERA 10"/>
    <s v="4°20'48&quot;N"/>
    <s v="74°21'53.0&quot;W"/>
    <s v="GAITAN"/>
    <s v="COMUNA NORTE"/>
    <m/>
    <s v="COMUNA NORTE"/>
    <s v="MASCULINO"/>
    <d v="1899-12-30T12:50:00"/>
    <x v="0"/>
    <x v="1"/>
    <s v="VEHÍCULO"/>
    <x v="2"/>
    <s v="PARTICULAR"/>
    <m/>
    <x v="0"/>
    <s v="SI"/>
    <s v="NEGATIVA"/>
    <d v="1998-12-31T00:00:00"/>
    <n v="26"/>
    <x v="0"/>
    <s v="MOTOCICLETA"/>
    <s v="PARTICULAR"/>
    <s v="101-104"/>
    <x v="1"/>
    <s v="SI"/>
    <s v="NEGATIVA"/>
    <d v="1997-07-19T00:00:00"/>
    <n v="2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2"/>
    <x v="2"/>
    <m/>
  </r>
  <r>
    <d v="2023-03-03T00:00:00"/>
    <s v="CRA 5 CALLE 19"/>
    <s v="4°19'51&quot;N"/>
    <s v="74°21'51.0&quot;W"/>
    <s v="BALMORAL"/>
    <s v="COMUNA SUR ORIENTAL"/>
    <m/>
    <s v="COMUNA SUR ORIENTAL"/>
    <s v="MASCULINO"/>
    <d v="1899-12-30T20:45:00"/>
    <x v="0"/>
    <x v="0"/>
    <s v="VEHÍCULO"/>
    <x v="1"/>
    <s v="PARTICULAR"/>
    <n v="132"/>
    <x v="1"/>
    <s v="SI"/>
    <s v="NEGATIVA"/>
    <d v="2004-09-14T00:00:00"/>
    <n v="20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2"/>
    <x v="2"/>
    <m/>
  </r>
  <r>
    <d v="2023-03-04T00:00:00"/>
    <s v="CRA 3 CALLE B"/>
    <s v="4°34'73&quot;N"/>
    <s v="74°35'93.0&quot;W"/>
    <s v="SANTANDER"/>
    <s v="COMUNA CENTRO"/>
    <m/>
    <s v="COMUNA CENTRO"/>
    <s v="MASCULINO"/>
    <d v="1899-12-30T00:00:00"/>
    <x v="0"/>
    <x v="1"/>
    <s v="VEHÍCULO"/>
    <x v="0"/>
    <s v="PARTICULAR"/>
    <n v="157"/>
    <x v="0"/>
    <s v="SI"/>
    <s v="NEGATIVA"/>
    <d v="1994-09-08T00:00:00"/>
    <n v="30"/>
    <x v="0"/>
    <s v="MOTOCICLETA"/>
    <s v="PARTICULAR"/>
    <n v="123"/>
    <x v="1"/>
    <s v="SI"/>
    <s v="NEGATIVA"/>
    <d v="1990-12-15T00:00:00"/>
    <n v="34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0"/>
    <m/>
    <m/>
    <n v="1"/>
    <x v="0"/>
    <x v="2"/>
    <x v="2"/>
    <m/>
  </r>
  <r>
    <d v="2023-03-09T00:00:00"/>
    <s v="VIA GIRADOT - BOGOTA KM 3 + 800"/>
    <s v="4°20'05&quot;N"/>
    <s v="74°23'54.0&quot;W"/>
    <s v="VEREDA LA PUERTA"/>
    <m/>
    <s v="CORREG. SUR OCCIDENTAL"/>
    <s v="CORREG. SUR OCCIDENTAL"/>
    <s v="MASCULINO"/>
    <d v="1899-12-30T13:10:00"/>
    <x v="0"/>
    <x v="1"/>
    <s v="VEHÍCULO"/>
    <x v="6"/>
    <s v="PÚBLICO"/>
    <m/>
    <x v="0"/>
    <s v="SI"/>
    <s v="NEGATIVA"/>
    <d v="1985-05-09T00:00:00"/>
    <n v="40"/>
    <x v="0"/>
    <s v="MICROBÚS"/>
    <s v="PÚBLICO"/>
    <n v="157"/>
    <x v="0"/>
    <s v="SI"/>
    <s v="NEGATIVA"/>
    <d v="1983-08-09T00:00:00"/>
    <n v="41"/>
    <e v="#NAME?"/>
    <m/>
    <m/>
    <m/>
    <x v="0"/>
    <m/>
    <m/>
    <m/>
    <n v="125"/>
    <e v="#NAME?"/>
    <x v="1"/>
    <m/>
    <x v="0"/>
    <m/>
    <m/>
    <x v="0"/>
    <m/>
    <x v="0"/>
    <m/>
    <m/>
    <x v="1"/>
    <n v="2"/>
    <m/>
    <m/>
    <n v="1"/>
    <x v="0"/>
    <m/>
    <m/>
    <n v="2"/>
    <x v="0"/>
    <x v="2"/>
    <x v="2"/>
    <m/>
  </r>
  <r>
    <d v="2023-03-09T00:00:00"/>
    <s v="TR 27 3 49"/>
    <s v="4°34'71&quot;N"/>
    <s v="74°37'81.0&quot;W"/>
    <s v="SAN JORGE"/>
    <s v="COMUNA OCCIDENTAL"/>
    <m/>
    <s v="COMUNA OCCIDENTAL"/>
    <s v="MASCULINO"/>
    <d v="1899-12-30T08:00:00"/>
    <x v="0"/>
    <x v="1"/>
    <s v="VEHÍCULO"/>
    <x v="0"/>
    <s v="PARTICULAR"/>
    <n v="122"/>
    <x v="0"/>
    <s v="SI"/>
    <s v="NEGATIVA"/>
    <d v="1978-04-15T00:00:00"/>
    <n v="47"/>
    <x v="0"/>
    <s v="MOTOCICLETA"/>
    <s v="PARTICULAR"/>
    <n v="138"/>
    <x v="1"/>
    <s v="SI"/>
    <s v="NEGATIVA"/>
    <d v="1999-01-18T00:00:00"/>
    <n v="26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2"/>
    <x v="2"/>
    <m/>
  </r>
  <r>
    <d v="2023-03-10T00:00:00"/>
    <s v="VIA BOGOTA - GIRADOT KM 49 + 500"/>
    <s v="4°15'46&quot;N"/>
    <s v="74°31'17.0&quot;W"/>
    <s v="VEREDA LA PUERTA"/>
    <m/>
    <s v="CORREG. SUR OCCIDENTAL"/>
    <s v="CORREG. SUR OCCIDENTAL"/>
    <s v="MASCULINO"/>
    <d v="1899-12-30T23:40:00"/>
    <x v="1"/>
    <x v="1"/>
    <s v="VEHÍCULO"/>
    <x v="1"/>
    <s v="PARTICULAR"/>
    <n v="157"/>
    <x v="3"/>
    <s v="NO"/>
    <m/>
    <d v="1974-02-21T00:00:00"/>
    <n v="51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2"/>
    <x v="2"/>
    <s v="CON MUERTOS"/>
  </r>
  <r>
    <d v="2023-03-10T00:00:00"/>
    <s v="CRA 5 CALLE 1"/>
    <s v="4°34'72&quot;N"/>
    <s v="74°36'08.0&quot;W"/>
    <s v="FLORIDA"/>
    <s v="COMUNA NORTE"/>
    <m/>
    <s v="COMUNA NORTE"/>
    <s v="MASCULINO"/>
    <d v="1899-12-30T12:00:00"/>
    <x v="0"/>
    <x v="1"/>
    <s v="VEHÍCULO"/>
    <x v="1"/>
    <s v="PARTICULAR"/>
    <n v="132"/>
    <x v="1"/>
    <s v="SI"/>
    <s v="NEGATIVA"/>
    <d v="1995-05-26T00:00:00"/>
    <n v="30"/>
    <x v="0"/>
    <s v="MOTOCICLETA"/>
    <s v="PARTICULAR"/>
    <n v="139"/>
    <x v="1"/>
    <s v="SI"/>
    <s v="NEGATIVA"/>
    <d v="2002-02-11T00:00:00"/>
    <n v="23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3"/>
    <x v="0"/>
    <x v="2"/>
    <x v="2"/>
    <m/>
  </r>
  <r>
    <d v="2023-03-10T00:00:00"/>
    <s v="TV 12 CALLE 16"/>
    <s v="4°33'74&quot;N"/>
    <s v="74°36'47.0&quot;W"/>
    <s v="BALMORAL"/>
    <s v="COMUNA SUR ORIENTAL"/>
    <m/>
    <s v="COMUNA SUR ORIENTAL"/>
    <s v="MASCULINO"/>
    <d v="1899-12-30T15:50:00"/>
    <x v="0"/>
    <x v="0"/>
    <s v="NO APLICA"/>
    <x v="1"/>
    <s v="PARTICULAR"/>
    <n v="139"/>
    <x v="0"/>
    <s v="SI"/>
    <s v="NEGATIVA"/>
    <d v="1989-12-07T00:00:00"/>
    <n v="3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2"/>
    <x v="2"/>
    <m/>
  </r>
  <r>
    <d v="2023-03-14T00:00:00"/>
    <s v="VIA BOGOTA - GIRADOT KM 52 + 000"/>
    <s v="4°16'11&quot;N"/>
    <s v="74°29'58.0&quot;W"/>
    <s v="VEREDA LA PUERTA"/>
    <m/>
    <s v="CORREG. SUR OCCIDENTAL"/>
    <s v="CORREG. SUR OCCIDENTAL"/>
    <s v="MASCULINO"/>
    <d v="1899-12-30T21:50:00"/>
    <x v="1"/>
    <x v="0"/>
    <s v="NO APLICA"/>
    <x v="0"/>
    <s v="PARTICULAR"/>
    <m/>
    <x v="0"/>
    <s v="SI"/>
    <s v="NEGATIVA"/>
    <d v="1991-08-18T00:00:00"/>
    <n v="33"/>
    <x v="0"/>
    <m/>
    <m/>
    <m/>
    <x v="0"/>
    <m/>
    <m/>
    <m/>
    <n v="125"/>
    <e v="#NAME?"/>
    <m/>
    <m/>
    <m/>
    <x v="0"/>
    <m/>
    <m/>
    <m/>
    <n v="125"/>
    <e v="#NAME?"/>
    <x v="0"/>
    <m/>
    <x v="1"/>
    <n v="1"/>
    <m/>
    <x v="0"/>
    <m/>
    <x v="0"/>
    <m/>
    <m/>
    <x v="0"/>
    <m/>
    <m/>
    <m/>
    <m/>
    <x v="0"/>
    <m/>
    <m/>
    <m/>
    <x v="1"/>
    <x v="2"/>
    <x v="2"/>
    <s v="CON MUERTOS"/>
  </r>
  <r>
    <d v="2023-03-15T00:00:00"/>
    <s v="VIA BOGOTA - GIRADOT KM 72 + 150"/>
    <s v="4°21'44&quot;N"/>
    <s v="74°22'52.0&quot;W"/>
    <s v="EL RESGUARDO"/>
    <m/>
    <s v="CORREG. OCCIDENTAL"/>
    <s v="CORREG. OCCIDENTAL"/>
    <s v="MASCULINO"/>
    <d v="1899-12-30T17:20:00"/>
    <x v="1"/>
    <x v="1"/>
    <s v="VEHÍCULO"/>
    <x v="1"/>
    <s v="PARTICULAR"/>
    <m/>
    <x v="3"/>
    <s v="NO"/>
    <m/>
    <d v="1992-07-16T00:00:00"/>
    <n v="32"/>
    <x v="0"/>
    <s v="TRACTOCAMION"/>
    <s v="PÚBLICO"/>
    <n v="157"/>
    <x v="2"/>
    <s v="SI"/>
    <s v="NEGATIVA"/>
    <d v="1972-08-04T00:00:00"/>
    <n v="52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2"/>
    <x v="2"/>
    <s v="CON MUERTOS"/>
  </r>
  <r>
    <d v="2023-03-15T00:00:00"/>
    <s v="CALLE 22 37  14"/>
    <m/>
    <m/>
    <s v="MUEBLES CHITIVA"/>
    <s v="COMUNA SUR OCCIDENTAL"/>
    <m/>
    <s v="COMUNA SUR OCCIDENTAL"/>
    <s v="MASCULINO"/>
    <d v="1899-12-30T18:10:00"/>
    <x v="0"/>
    <x v="1"/>
    <s v="VEHÍCULO"/>
    <x v="1"/>
    <s v="PARTICULAR"/>
    <m/>
    <x v="1"/>
    <s v="SI"/>
    <s v="NEGATIVA"/>
    <d v="1990-07-22T00:00:00"/>
    <n v="34"/>
    <x v="0"/>
    <s v="CAMPERO"/>
    <s v="PARTICULAR"/>
    <n v="143"/>
    <x v="2"/>
    <s v="SI"/>
    <s v="NEGATIVA"/>
    <d v="1968-11-08T00:00:00"/>
    <n v="56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2"/>
    <x v="2"/>
    <m/>
  </r>
  <r>
    <d v="2023-03-17T00:00:00"/>
    <s v="CALLE 10 A CARRERA 9"/>
    <s v="4°34'04&quot;N"/>
    <s v="74°36'38.0&quot;W"/>
    <s v="POTOSI"/>
    <s v="COMUNA CENTRO"/>
    <m/>
    <s v="COMUNA CENTRO"/>
    <s v="MASCULINO"/>
    <d v="1899-12-30T16:00:00"/>
    <x v="0"/>
    <x v="0"/>
    <s v="NO APLICA"/>
    <x v="10"/>
    <s v="PÚBLICO"/>
    <n v="123"/>
    <x v="0"/>
    <s v="SI"/>
    <s v="NEGATIVA"/>
    <d v="1972-10-20T00:00:00"/>
    <n v="52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2"/>
    <x v="2"/>
    <m/>
  </r>
  <r>
    <d v="2023-03-19T00:00:00"/>
    <s v="VIA BOGOTA - GIRADOT KM 44 + 400"/>
    <s v="4°15'22&quot;N"/>
    <s v="74°32'06.0&quot;W"/>
    <s v="BOQUERON"/>
    <m/>
    <s v="CORREG. SUR OCCIDENTAL"/>
    <s v="CORREG. SUR OCCIDENTAL"/>
    <s v="MASCULINO"/>
    <d v="1899-12-30T15:50:00"/>
    <x v="0"/>
    <x v="1"/>
    <s v="OBJETO FIJO"/>
    <x v="1"/>
    <s v="PARTICULAR"/>
    <n v="157"/>
    <x v="1"/>
    <s v="SI"/>
    <s v="POSITIVA"/>
    <d v="2001-05-18T00:00:00"/>
    <n v="24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2"/>
    <x v="2"/>
    <m/>
  </r>
  <r>
    <d v="2023-03-20T00:00:00"/>
    <s v="AV LAS PALMAS 17 28"/>
    <s v="4°34'23&quot;N"/>
    <s v="74°36'91.0&quot;W"/>
    <s v="SAN JORGE"/>
    <s v="COMUNA OCCIDENTAL"/>
    <m/>
    <s v="COMUNA OCCIDENTAL"/>
    <s v="MASCULINO"/>
    <d v="1899-12-30T20:00:00"/>
    <x v="0"/>
    <x v="1"/>
    <s v="VEHÍCULO"/>
    <x v="0"/>
    <s v="PARTICULAR"/>
    <n v="141"/>
    <x v="0"/>
    <s v="NO"/>
    <m/>
    <d v="1977-01-15T00:00:00"/>
    <n v="48"/>
    <x v="0"/>
    <s v="MOTOCICLETA"/>
    <s v="PARTICULAR"/>
    <s v="121-157"/>
    <x v="1"/>
    <s v="SI"/>
    <s v="NEGATIVA"/>
    <d v="1991-10-27T00:00:00"/>
    <n v="33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2"/>
    <x v="2"/>
    <m/>
  </r>
  <r>
    <d v="2023-03-21T00:00:00"/>
    <s v="TV 12 16A 89"/>
    <m/>
    <m/>
    <s v="BALMORAL"/>
    <s v="COMUNA SUR ORIENTAL"/>
    <m/>
    <s v="COMUNA SUR ORIENTAL"/>
    <s v="MASCULINO"/>
    <d v="1899-12-30T15:30:00"/>
    <x v="0"/>
    <x v="0"/>
    <s v="VEHÍCULO"/>
    <x v="1"/>
    <s v="PARTICULAR"/>
    <m/>
    <x v="1"/>
    <s v="SI"/>
    <s v="NEGATIVA"/>
    <d v="1997-08-29T00:00:00"/>
    <n v="27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2"/>
    <x v="2"/>
    <m/>
  </r>
  <r>
    <d v="2023-03-25T00:00:00"/>
    <s v="VIA GIRADOT - BOGOTA KM 44 + 100"/>
    <s v="4°15'19&quot;N"/>
    <s v="74°32'16.0&quot;W"/>
    <s v="BOQUERON"/>
    <m/>
    <s v="CORREG. SUR OCCIDENTAL"/>
    <s v="CORREG. SUR OCCIDENTAL"/>
    <s v="MASCULINO"/>
    <d v="1899-12-30T22:00:00"/>
    <x v="0"/>
    <x v="2"/>
    <s v="OTROS"/>
    <x v="2"/>
    <s v="PARTICULAR"/>
    <n v="157"/>
    <x v="0"/>
    <s v="SI"/>
    <s v="NEGATIVA"/>
    <d v="1961-01-16T00:00:00"/>
    <n v="64"/>
    <x v="0"/>
    <s v="MOTOCICLETA"/>
    <s v="PARTICULAR"/>
    <m/>
    <x v="2"/>
    <s v="SI"/>
    <s v="NEGATIVA"/>
    <d v="1970-10-13T00:00:00"/>
    <n v="54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0"/>
    <m/>
    <m/>
    <n v="1"/>
    <x v="0"/>
    <x v="2"/>
    <x v="2"/>
    <m/>
  </r>
  <r>
    <d v="2023-03-28T00:00:00"/>
    <s v="VIA GIRADOT - BOGOTA KM 76 + 360"/>
    <s v="4°23'19&quot;N"/>
    <s v="74°23'27.0&quot;W"/>
    <s v="LA PUERTA"/>
    <m/>
    <s v="CORREG. SUR OCCIDENTAL"/>
    <s v="CORREG. SUR OCCIDENTAL"/>
    <s v="MASCULINO"/>
    <d v="1899-12-30T18:05:00"/>
    <x v="0"/>
    <x v="0"/>
    <s v="NO APLICA"/>
    <x v="3"/>
    <s v="PÚBLICO"/>
    <m/>
    <x v="0"/>
    <s v="SI"/>
    <s v="NEGATIVA"/>
    <d v="1962-03-14T00:00:00"/>
    <n v="63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2"/>
    <x v="2"/>
    <m/>
  </r>
  <r>
    <d v="2023-03-27T00:00:00"/>
    <s v="CRA 5 8 22"/>
    <s v="4°20'32&quot;N"/>
    <s v="74°21'39.0&quot;W"/>
    <s v="CENTRO"/>
    <s v="COMUNA CENTRO"/>
    <m/>
    <s v="COMUNA CENTRO"/>
    <s v="MASCULINO"/>
    <d v="1899-12-30T19:20:00"/>
    <x v="0"/>
    <x v="1"/>
    <s v="VEHÍCULO"/>
    <x v="11"/>
    <s v="PÚBLICO"/>
    <m/>
    <x v="1"/>
    <s v="SI"/>
    <s v="NEGATIVA"/>
    <d v="1975-02-06T00:00:00"/>
    <n v="50"/>
    <x v="0"/>
    <s v="AUTOMÓVIL"/>
    <s v="PARTICULAR"/>
    <n v="157"/>
    <x v="2"/>
    <s v="SI"/>
    <s v="NEGATIVA"/>
    <d v="1977-01-08T00:00:00"/>
    <n v="4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2"/>
    <x v="2"/>
    <m/>
  </r>
  <r>
    <d v="2023-03-31T00:00:00"/>
    <s v="CRA 1 CALLE 2"/>
    <s v="4°34'75&quot;N"/>
    <s v="74°35'77.0&quot;W"/>
    <s v="FLORIDA"/>
    <s v="COMUNA NORTE"/>
    <m/>
    <s v="COMUNA NORTE"/>
    <s v="MASCULINO"/>
    <d v="1899-12-30T13:45:00"/>
    <x v="0"/>
    <x v="1"/>
    <s v="VEHÍCULO"/>
    <x v="1"/>
    <s v="OFICIAL"/>
    <m/>
    <x v="0"/>
    <s v="SI"/>
    <s v="NEGATIVA"/>
    <d v="1994-10-06T00:00:00"/>
    <n v="30"/>
    <x v="0"/>
    <s v="MOTOCICLETA"/>
    <s v="PARTICULAR"/>
    <n v="122"/>
    <x v="1"/>
    <s v="SI"/>
    <s v="NEGATIVA"/>
    <d v="1991-01-30T00:00:00"/>
    <n v="3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2"/>
    <x v="2"/>
    <m/>
  </r>
  <r>
    <d v="2023-04-01T00:00:00"/>
    <s v="VIA GIRADOT - BOGOTA KM 55 + 100"/>
    <s v="4°28'27&quot;N"/>
    <s v="74°47'63.0&quot;W"/>
    <s v="VEREDA LA PUERTA"/>
    <m/>
    <s v="CORREG. SUR OCCIDENTAL"/>
    <s v="CORREG. SUR OCCIDENTAL"/>
    <s v="MASCULINO"/>
    <d v="1899-12-30T10:10:00"/>
    <x v="0"/>
    <x v="1"/>
    <s v="VEHÍCULO"/>
    <x v="0"/>
    <s v="PARTICULAR"/>
    <m/>
    <x v="0"/>
    <s v="SI"/>
    <s v="NEGATIVA"/>
    <d v="1988-02-20T00:00:00"/>
    <n v="37"/>
    <x v="0"/>
    <s v="MOTOCICLETA"/>
    <s v="PARTICULAR"/>
    <n v="122"/>
    <x v="2"/>
    <s v="SI"/>
    <s v="NEGATIVA"/>
    <d v="1989-10-01T00:00:00"/>
    <n v="35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0"/>
    <m/>
    <m/>
    <n v="1"/>
    <x v="0"/>
    <x v="3"/>
    <x v="2"/>
    <m/>
  </r>
  <r>
    <d v="2023-04-02T00:00:00"/>
    <s v="CALLE 5 CRA 70"/>
    <s v="4°32'66&quot;N"/>
    <s v="74°40'51.0&quot;W"/>
    <s v="LA PAMPA"/>
    <s v="COMUNA SUR OCCIDENTAL"/>
    <m/>
    <s v="COMUNA SUR OCCIDENTAL"/>
    <s v="MASCULINO"/>
    <d v="1899-12-30T01:40:00"/>
    <x v="0"/>
    <x v="1"/>
    <s v="VEHÍCULO"/>
    <x v="2"/>
    <s v="PARTICULAR"/>
    <n v="115"/>
    <x v="0"/>
    <s v="SI"/>
    <s v="POSITIVA"/>
    <d v="1957-06-06T00:00:00"/>
    <n v="68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n v="1"/>
    <m/>
    <x v="1"/>
    <n v="1"/>
    <m/>
    <n v="2"/>
    <x v="0"/>
    <x v="3"/>
    <x v="2"/>
    <m/>
  </r>
  <r>
    <d v="2023-04-03T00:00:00"/>
    <s v="CRA 27 No. 35 75"/>
    <s v="4°33'30&quot;N"/>
    <s v="74°37'88.0&quot;W"/>
    <s v="BOSQUES DE MIRAMONTE"/>
    <s v="COMUNA SUR OCCIDENTAL"/>
    <m/>
    <s v="COMUNA SUR OCCIDENTAL"/>
    <s v="MASCULINO"/>
    <d v="1899-12-30T11:20:00"/>
    <x v="0"/>
    <x v="1"/>
    <s v="VEHÍCULO"/>
    <x v="2"/>
    <s v="PARTICULAR"/>
    <m/>
    <x v="0"/>
    <s v="SI"/>
    <s v="NEGATIVA"/>
    <d v="1978-05-12T00:00:00"/>
    <n v="47"/>
    <x v="0"/>
    <s v="CAMIONETA"/>
    <s v="PARTICULAR"/>
    <n v="102"/>
    <x v="2"/>
    <s v="SI"/>
    <s v="NEGATIVA"/>
    <d v="1978-05-12T00:00:00"/>
    <n v="47"/>
    <e v="#NAME?"/>
    <m/>
    <m/>
    <m/>
    <x v="0"/>
    <m/>
    <m/>
    <m/>
    <n v="125"/>
    <e v="#NAME?"/>
    <x v="1"/>
    <m/>
    <x v="0"/>
    <m/>
    <m/>
    <x v="1"/>
    <n v="1"/>
    <x v="0"/>
    <m/>
    <m/>
    <x v="0"/>
    <m/>
    <m/>
    <m/>
    <m/>
    <x v="0"/>
    <m/>
    <m/>
    <n v="1"/>
    <x v="0"/>
    <x v="3"/>
    <x v="2"/>
    <m/>
  </r>
  <r>
    <d v="2023-04-04T00:00:00"/>
    <s v="CRA 6 8 49"/>
    <m/>
    <m/>
    <s v="CENTRO"/>
    <s v="COMUNA CENTRO"/>
    <m/>
    <s v="COMUNA CENTRO"/>
    <s v="MASCULINO"/>
    <d v="1899-12-30T18:45:00"/>
    <x v="0"/>
    <x v="0"/>
    <s v="VEHÍCULO"/>
    <x v="1"/>
    <s v="PARTICULAR"/>
    <n v="113"/>
    <x v="0"/>
    <s v="SI"/>
    <s v="NEGATIVA"/>
    <d v="2005-11-16T00:00:00"/>
    <n v="19"/>
    <x v="0"/>
    <m/>
    <m/>
    <m/>
    <x v="0"/>
    <m/>
    <m/>
    <m/>
    <n v="125"/>
    <e v="#NAME?"/>
    <m/>
    <m/>
    <m/>
    <x v="0"/>
    <m/>
    <m/>
    <m/>
    <n v="125"/>
    <e v="#NAME?"/>
    <x v="0"/>
    <n v="1"/>
    <x v="1"/>
    <m/>
    <m/>
    <x v="0"/>
    <m/>
    <x v="0"/>
    <m/>
    <m/>
    <x v="0"/>
    <m/>
    <m/>
    <m/>
    <m/>
    <x v="0"/>
    <m/>
    <m/>
    <n v="1"/>
    <x v="0"/>
    <x v="3"/>
    <x v="2"/>
    <m/>
  </r>
  <r>
    <d v="2023-04-04T00:00:00"/>
    <s v="VIA BOGOTA - GIRADOT KM 78 + 850"/>
    <s v="4°23'04&quot;N"/>
    <s v="74°23'25.0&quot;W"/>
    <s v="LA CASCADA"/>
    <m/>
    <s v="CORREG. OCCIDENTAL"/>
    <s v="CORREG. OCCIDENTAL"/>
    <s v="MASCULINO"/>
    <d v="1899-12-30T23:10:00"/>
    <x v="1"/>
    <x v="0"/>
    <s v="VEHÍCULO"/>
    <x v="1"/>
    <s v="PARTICULAR"/>
    <m/>
    <x v="1"/>
    <s v="SI"/>
    <s v="NEGATIVA"/>
    <d v="1987-09-28T00:00:00"/>
    <n v="37"/>
    <x v="0"/>
    <s v="MOTOCICLETA"/>
    <s v="PARTICULAR"/>
    <m/>
    <x v="3"/>
    <s v="SI"/>
    <s v="NEGATIVA"/>
    <d v="1999-03-21T00:00:00"/>
    <n v="26"/>
    <e v="#NAME?"/>
    <m/>
    <m/>
    <m/>
    <x v="0"/>
    <m/>
    <m/>
    <m/>
    <n v="125"/>
    <e v="#NAME?"/>
    <x v="0"/>
    <m/>
    <x v="1"/>
    <n v="1"/>
    <m/>
    <x v="0"/>
    <m/>
    <x v="0"/>
    <m/>
    <m/>
    <x v="0"/>
    <m/>
    <m/>
    <m/>
    <m/>
    <x v="1"/>
    <n v="1"/>
    <m/>
    <n v="1"/>
    <x v="1"/>
    <x v="3"/>
    <x v="2"/>
    <s v="CON MUERTOS"/>
  </r>
  <r>
    <d v="2023-04-09T00:00:00"/>
    <s v="VIA FUSAGASUGA LA AGUADITA"/>
    <s v="4°22'27&quot;N"/>
    <s v="74°20'30.0&quot;W"/>
    <s v="VEREDA TIERRA NEGRA"/>
    <m/>
    <s v="CORREG. NORTE"/>
    <s v="CORREG. NORTE"/>
    <s v="MASCULINO"/>
    <d v="1899-12-30T13:10:00"/>
    <x v="0"/>
    <x v="1"/>
    <s v="VEHÍCULO"/>
    <x v="7"/>
    <s v="PÚBLICO"/>
    <m/>
    <x v="0"/>
    <s v="SI"/>
    <s v="NEGATIVA"/>
    <d v="1985-05-28T00:00:00"/>
    <n v="40"/>
    <x v="0"/>
    <s v="MOTOCICLETA"/>
    <s v="PARTICULAR"/>
    <n v="127"/>
    <x v="1"/>
    <s v="SI"/>
    <s v="NEGATIVA"/>
    <d v="2000-04-18T00:00:00"/>
    <n v="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2"/>
    <m/>
  </r>
  <r>
    <d v="2023-04-11T00:00:00"/>
    <s v="CALLE 22 68 09"/>
    <s v="4°32'66&quot;N"/>
    <s v="74°40'37.0&quot;W"/>
    <s v="FRENTA GRAN SURTIDOR"/>
    <s v="COMUNA SUR OCCIDENTAL"/>
    <m/>
    <s v="COMUNA SUR OCCIDENTAL"/>
    <s v="MASCULINO"/>
    <d v="1899-12-30T18:30:00"/>
    <x v="0"/>
    <x v="1"/>
    <s v="VEHÍCULO"/>
    <x v="1"/>
    <s v="PARTICULAR"/>
    <m/>
    <x v="1"/>
    <s v="SI"/>
    <s v="NEGATIVA"/>
    <d v="1997-06-14T00:00:00"/>
    <n v="28"/>
    <x v="0"/>
    <s v="MOTOCICLETA"/>
    <s v="PARTICULAR"/>
    <n v="123"/>
    <x v="2"/>
    <s v="SI"/>
    <s v="NEGATIVA"/>
    <d v="1977-06-06T00:00:00"/>
    <n v="48"/>
    <e v="#NAME?"/>
    <m/>
    <m/>
    <m/>
    <x v="0"/>
    <m/>
    <m/>
    <m/>
    <n v="125"/>
    <e v="#NAME?"/>
    <x v="1"/>
    <m/>
    <x v="0"/>
    <m/>
    <m/>
    <x v="1"/>
    <n v="2"/>
    <x v="0"/>
    <n v="1"/>
    <n v="1"/>
    <x v="0"/>
    <m/>
    <m/>
    <m/>
    <m/>
    <x v="1"/>
    <n v="1"/>
    <m/>
    <n v="3"/>
    <x v="0"/>
    <x v="3"/>
    <x v="2"/>
    <m/>
  </r>
  <r>
    <d v="2023-04-11T00:00:00"/>
    <s v="VIA GIRADOT - BOGOTA KM 76 + 200"/>
    <s v="4°23'19&quot;N"/>
    <s v="74°23'30.0&quot;W"/>
    <s v="VEREDA USATAMA"/>
    <m/>
    <s v="CORREG. OCCIDENTAL"/>
    <s v="CORREG. OCCIDENTAL"/>
    <s v="MASCULINO"/>
    <d v="1899-12-30T15:05:00"/>
    <x v="0"/>
    <x v="0"/>
    <s v="NO APLICA"/>
    <x v="9"/>
    <m/>
    <m/>
    <x v="2"/>
    <m/>
    <m/>
    <m/>
    <n v="125"/>
    <x v="0"/>
    <m/>
    <m/>
    <m/>
    <x v="0"/>
    <m/>
    <m/>
    <m/>
    <n v="125"/>
    <e v="#NAME?"/>
    <m/>
    <m/>
    <m/>
    <x v="0"/>
    <m/>
    <m/>
    <m/>
    <n v="125"/>
    <e v="#NAME?"/>
    <x v="0"/>
    <n v="1"/>
    <x v="1"/>
    <m/>
    <m/>
    <x v="0"/>
    <m/>
    <x v="0"/>
    <m/>
    <m/>
    <x v="0"/>
    <m/>
    <m/>
    <m/>
    <m/>
    <x v="0"/>
    <m/>
    <m/>
    <n v="1"/>
    <x v="0"/>
    <x v="3"/>
    <x v="2"/>
    <m/>
  </r>
  <r>
    <d v="2023-04-12T00:00:00"/>
    <s v="AV CALLE 22 CRA 43"/>
    <m/>
    <m/>
    <s v="LA QUERENCIA"/>
    <s v="COMUNA SUR OCCIDENTAL"/>
    <m/>
    <s v="COMUNA SUR OCCIDENTAL"/>
    <s v="MASCULINO"/>
    <d v="1899-12-30T21:20:00"/>
    <x v="0"/>
    <x v="1"/>
    <s v="VEHÍCULO"/>
    <x v="0"/>
    <s v="PARTICULAR"/>
    <n v="132"/>
    <x v="0"/>
    <s v="SI"/>
    <s v="NEGATIVA"/>
    <d v="1946-08-27T00:00:00"/>
    <n v="78"/>
    <x v="0"/>
    <s v="MOTOCICLETA"/>
    <s v="PARTICULAR"/>
    <m/>
    <x v="1"/>
    <s v="SI"/>
    <s v="NEGATIVA"/>
    <d v="2002-07-14T00:00:00"/>
    <n v="22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3"/>
    <x v="2"/>
    <m/>
  </r>
  <r>
    <d v="2023-04-14T00:00:00"/>
    <s v="AV CALLE 8 CRA 8"/>
    <m/>
    <m/>
    <s v="CENTRO"/>
    <s v="COMUNA CENTRO"/>
    <m/>
    <s v="COMUNA CENTRO"/>
    <m/>
    <m/>
    <x v="2"/>
    <x v="6"/>
    <s v="NO APLICA"/>
    <x v="9"/>
    <m/>
    <m/>
    <x v="2"/>
    <m/>
    <m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3"/>
    <x v="2"/>
    <m/>
  </r>
  <r>
    <d v="2023-04-16T00:00:00"/>
    <s v="TV 12 DG 16"/>
    <s v="4°33'89&quot;N"/>
    <s v="74°36'38.0&quot;W"/>
    <s v="BALMORAL"/>
    <s v="COMUNA SUR ORIENTAL"/>
    <m/>
    <s v="COMUNA SUR ORIENTAL"/>
    <s v="MASCULINO"/>
    <d v="1899-12-30T00:30:00"/>
    <x v="0"/>
    <x v="1"/>
    <s v="VEHÍCULO"/>
    <x v="1"/>
    <s v="PARTICULAR"/>
    <m/>
    <x v="1"/>
    <s v="NO"/>
    <m/>
    <d v="1986-05-08T00:00:00"/>
    <n v="39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2"/>
    <m/>
  </r>
  <r>
    <d v="2023-04-16T00:00:00"/>
    <s v="VIA BOGOTA - GIRADOT KM 57 + 950"/>
    <s v="4°20'57&quot;N"/>
    <s v="74°23'10.0&quot;W"/>
    <s v="VARIANTE"/>
    <s v="COMUNA OCCIDENTAL"/>
    <m/>
    <s v="COMUNA OCCIDENTAL"/>
    <s v="MASCULINO"/>
    <d v="1899-12-30T21:00:00"/>
    <x v="0"/>
    <x v="2"/>
    <s v="VEHÍCULO"/>
    <x v="1"/>
    <s v="PARTICULAR"/>
    <n v="157"/>
    <x v="1"/>
    <s v="SI"/>
    <s v="NEGATIVA"/>
    <d v="1990-01-21T00:00:00"/>
    <n v="3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2"/>
    <m/>
  </r>
  <r>
    <d v="2023-04-19T00:00:00"/>
    <s v="CRA3 CALLE 19"/>
    <s v="4°32'95&quot;N"/>
    <s v="74°36'33.0&quot;W"/>
    <s v="FUSACATAN"/>
    <s v="COMUNA SUR ORIENTAL"/>
    <m/>
    <s v="COMUNA SUR ORIENTAL"/>
    <s v="FEMENINO"/>
    <d v="1899-12-30T06:30:00"/>
    <x v="0"/>
    <x v="1"/>
    <s v="VEHÍCULO"/>
    <x v="2"/>
    <s v="PARTICULAR"/>
    <m/>
    <x v="0"/>
    <s v="SI"/>
    <s v="NEGATIVA"/>
    <d v="1986-06-16T00:00:00"/>
    <n v="39"/>
    <x v="0"/>
    <s v="BICICLETA"/>
    <m/>
    <n v="90"/>
    <x v="1"/>
    <s v="SI"/>
    <s v="NEGATIVA"/>
    <d v="2007-08-13T00:00:00"/>
    <n v="17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3"/>
    <x v="2"/>
    <m/>
  </r>
  <r>
    <d v="2023-04-20T00:00:00"/>
    <s v="DG 3 BIS NORTE 11 04"/>
    <s v="4°35'11&quot;N"/>
    <s v="74°36'61.0&quot;W"/>
    <s v="GAITAN"/>
    <s v="COMUNA NORTE"/>
    <m/>
    <s v="COMUNA NORTE"/>
    <s v="MASCULINO"/>
    <d v="1899-12-30T14:10:00"/>
    <x v="0"/>
    <x v="1"/>
    <s v="VEHÍCULO"/>
    <x v="1"/>
    <s v="PARTICULAR"/>
    <m/>
    <x v="0"/>
    <s v="SI"/>
    <s v="NEGATIVA"/>
    <d v="1992-01-05T00:00:00"/>
    <n v="33"/>
    <x v="0"/>
    <s v="BICICLETA"/>
    <m/>
    <n v="123"/>
    <x v="1"/>
    <s v="SI"/>
    <s v="NEGATIVA"/>
    <d v="2008-01-25T00:00:00"/>
    <n v="1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2"/>
    <m/>
  </r>
  <r>
    <d v="2023-04-21T00:00:00"/>
    <s v="CLL 24B FRENTE AL 3 49"/>
    <s v="4°34'63&quot;N"/>
    <s v="74°37'75.0&quot;W"/>
    <s v="TERMINAL"/>
    <s v="COMUNA OCCIDENTAL"/>
    <m/>
    <s v="COMUNA OCCIDENTAL"/>
    <s v="MASCULINO"/>
    <d v="1899-12-30T20:40:00"/>
    <x v="0"/>
    <x v="0"/>
    <s v="VEHÍCULO"/>
    <x v="1"/>
    <s v="PARTICULAR"/>
    <m/>
    <x v="1"/>
    <s v="SI"/>
    <s v="NEGATIVA"/>
    <d v="1998-12-22T00:00:00"/>
    <n v="26"/>
    <x v="0"/>
    <m/>
    <m/>
    <m/>
    <x v="0"/>
    <m/>
    <m/>
    <m/>
    <n v="125"/>
    <e v="#NAME?"/>
    <m/>
    <m/>
    <m/>
    <x v="0"/>
    <m/>
    <m/>
    <m/>
    <n v="125"/>
    <e v="#NAME?"/>
    <x v="0"/>
    <n v="2"/>
    <x v="0"/>
    <n v="1"/>
    <m/>
    <x v="0"/>
    <m/>
    <x v="0"/>
    <m/>
    <m/>
    <x v="0"/>
    <m/>
    <m/>
    <m/>
    <m/>
    <x v="1"/>
    <n v="1"/>
    <m/>
    <n v="3"/>
    <x v="0"/>
    <x v="3"/>
    <x v="2"/>
    <m/>
  </r>
  <r>
    <d v="2023-04-21T00:00:00"/>
    <s v="TV 16 DG 23"/>
    <s v="4°19'34&quot;N"/>
    <s v="74°22'33.0&quot;W"/>
    <s v="SECTOR EL INDIO"/>
    <s v="COMUNA SUR OCCIDENTAL"/>
    <m/>
    <s v="COMUNA SUR OCCIDENTAL"/>
    <s v="MASCULINO"/>
    <d v="1899-12-30T21:50:00"/>
    <x v="0"/>
    <x v="1"/>
    <s v="VEHÍCULO"/>
    <x v="1"/>
    <s v="PARTICULAR"/>
    <m/>
    <x v="0"/>
    <s v="SI"/>
    <s v="NEGATIVA"/>
    <d v="1999-07-27T00:00:00"/>
    <n v="25"/>
    <x v="0"/>
    <s v="MOTOCICLETA"/>
    <s v="PARTICULAR"/>
    <n v="112"/>
    <x v="1"/>
    <s v="SI"/>
    <s v="NEGATIVA"/>
    <d v="1985-11-19T00:00:00"/>
    <n v="39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3"/>
    <x v="2"/>
    <m/>
  </r>
  <r>
    <d v="2023-04-22T00:00:00"/>
    <s v="CLLE 3 CRA 7"/>
    <s v="4°34'63&quot;N"/>
    <s v="74°36'23.0&quot;W"/>
    <s v="EMILIO SIERRA"/>
    <s v="COMUNA CENTRO"/>
    <m/>
    <s v="COMUNA CENTRO"/>
    <s v="MASCULINO"/>
    <d v="1899-12-30T17:50:00"/>
    <x v="0"/>
    <x v="1"/>
    <s v="VEHÍCULO"/>
    <x v="0"/>
    <s v="PARTICULAR"/>
    <n v="119"/>
    <x v="0"/>
    <s v="SI"/>
    <s v="NEGATIVA"/>
    <d v="1978-06-14T00:00:00"/>
    <n v="47"/>
    <x v="0"/>
    <s v="MOTOCICLETA"/>
    <s v="PARTICULAR"/>
    <n v="112"/>
    <x v="1"/>
    <s v="SI"/>
    <s v="NEGATIVA"/>
    <d v="2002-07-08T00:00:00"/>
    <n v="22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2"/>
    <m/>
  </r>
  <r>
    <d v="2023-04-23T00:00:00"/>
    <s v="CRA 2 D ESTE 22A 22"/>
    <m/>
    <m/>
    <s v="SANTA BARBARA"/>
    <s v="COMUNA SUR ORIENTAL"/>
    <m/>
    <s v="COMUNA SUR ORIENTAL"/>
    <s v="MASCULINO"/>
    <d v="1899-12-30T21:20:00"/>
    <x v="0"/>
    <x v="1"/>
    <s v="VEHÍCULO"/>
    <x v="10"/>
    <s v="PÚBLICO"/>
    <n v="115"/>
    <x v="0"/>
    <s v="SI"/>
    <s v="POSITIVA"/>
    <m/>
    <n v="125"/>
    <x v="0"/>
    <s v="AUTOMÓVIL"/>
    <s v="PARTICULAR"/>
    <m/>
    <x v="2"/>
    <s v="SI"/>
    <s v="NEGATIVA"/>
    <d v="1980-11-07T00:00:00"/>
    <n v="44"/>
    <e v="#NAME?"/>
    <s v="AUTOMÓVIL"/>
    <s v="PARTICULAR"/>
    <m/>
    <x v="2"/>
    <s v="SI"/>
    <s v="NEGATIVA"/>
    <d v="1986-07-19T00:00:00"/>
    <n v="38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2"/>
    <m/>
  </r>
  <r>
    <d v="2023-04-25T00:00:00"/>
    <s v="CRA 12 CALLE 4"/>
    <s v="4°34'53&quot;N"/>
    <s v="74°36'59.0&quot;W"/>
    <s v="GAITAN"/>
    <s v="COMUNA NORTE"/>
    <m/>
    <s v="COMUNA NORTE"/>
    <s v="MASCULINO"/>
    <d v="1899-12-30T12:00:00"/>
    <x v="0"/>
    <x v="0"/>
    <s v="VEHÍCULO"/>
    <x v="3"/>
    <s v="PÚBLICO"/>
    <n v="145"/>
    <x v="0"/>
    <s v="SI"/>
    <s v="NEGATIVA"/>
    <d v="1979-03-03T00:00:00"/>
    <n v="46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3"/>
    <x v="2"/>
    <m/>
  </r>
  <r>
    <d v="2023-04-26T00:00:00"/>
    <s v="CRA 27 CON CLLE 3"/>
    <m/>
    <m/>
    <s v="TERMINAL"/>
    <s v="COMUNA OCCIDENTAL"/>
    <m/>
    <s v="COMUNA OCCIDENTAL"/>
    <s v="MASCULINO"/>
    <d v="1899-12-30T05:30:00"/>
    <x v="0"/>
    <x v="1"/>
    <s v="VEHÍCULO"/>
    <x v="1"/>
    <s v="PARTICULAR"/>
    <m/>
    <x v="1"/>
    <s v="SI"/>
    <s v="NEGATIVA"/>
    <d v="1988-11-13T00:00:00"/>
    <n v="36"/>
    <x v="0"/>
    <s v="MOTOCICLETA"/>
    <s v="PARTICULAR"/>
    <n v="123"/>
    <x v="1"/>
    <s v="SI"/>
    <s v="NEGATIVA"/>
    <d v="1985-01-15T00:00:00"/>
    <n v="4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3"/>
    <x v="2"/>
    <m/>
  </r>
  <r>
    <d v="2023-04-26T00:00:00"/>
    <s v="CLL 22 CRA 42 - 43"/>
    <s v="4°19'43&quot;N"/>
    <s v="74°23'13.0&quot;W"/>
    <s v="LA QUERENCIA"/>
    <s v="COMUNA SUR OCCIDENTAL"/>
    <m/>
    <s v="COMUNA SUR OCCIDENTAL"/>
    <s v="MASCULINO"/>
    <d v="1899-12-30T17:30:00"/>
    <x v="0"/>
    <x v="0"/>
    <s v="VEHÍCULO"/>
    <x v="1"/>
    <s v="PARTICULAR"/>
    <n v="102"/>
    <x v="1"/>
    <s v="SI"/>
    <s v="NEGATIVA"/>
    <d v="2005-04-19T00:00:00"/>
    <n v="20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3"/>
    <x v="2"/>
    <m/>
  </r>
  <r>
    <d v="2023-04-27T00:00:00"/>
    <s v="CRA 2 1A 45"/>
    <s v="4°34'75&quot;N"/>
    <s v="74°35'83.0&quot;W"/>
    <s v="SANTANDER"/>
    <s v="COMUNA CENTRO"/>
    <m/>
    <s v="COMUNA CENTRO"/>
    <s v="MASCULINO"/>
    <d v="1899-12-30T12:15:00"/>
    <x v="0"/>
    <x v="0"/>
    <s v="VEHÍCULO"/>
    <x v="8"/>
    <s v="PARTICULAR"/>
    <n v="134"/>
    <x v="0"/>
    <s v="SI"/>
    <s v="NEGATIVA"/>
    <d v="1957-05-14T00:00:00"/>
    <n v="68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3"/>
    <x v="2"/>
    <m/>
  </r>
  <r>
    <d v="2023-04-27T00:00:00"/>
    <s v="VIA GIRADOT - BOGOTA KM 53 + 000"/>
    <s v="4°16'26&quot;N"/>
    <s v="74°29'17.0&quot;W"/>
    <s v="VEREDA LA PUERTA"/>
    <m/>
    <s v="CORREG. SUR OCCIDENTAL"/>
    <s v="CORREG. SUR OCCIDENTAL"/>
    <s v="MASCULINO"/>
    <d v="1899-12-30T03:30:00"/>
    <x v="0"/>
    <x v="1"/>
    <s v="OTROS"/>
    <x v="6"/>
    <s v="PÚBLICO"/>
    <n v="157"/>
    <x v="1"/>
    <s v="SI"/>
    <s v="NEGATIVA"/>
    <d v="1984-12-12T00:00:00"/>
    <n v="40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2"/>
    <m/>
  </r>
  <r>
    <d v="2023-05-01T00:00:00"/>
    <s v="VIA GIRADOT - BOGOTA KM 47 + 850"/>
    <s v="4°15'39&quot;N"/>
    <s v="74°32'06.0&quot;W"/>
    <s v="VEREDA LA PUERTA"/>
    <m/>
    <s v="CORREG. SUR OCCIDENTAL"/>
    <s v="CORREG. SUR OCCIDENTAL"/>
    <s v="MASCULINO"/>
    <d v="1899-12-30T18:10:00"/>
    <x v="0"/>
    <x v="1"/>
    <s v="VEHÍCULO"/>
    <x v="3"/>
    <s v="PÚBLICO"/>
    <m/>
    <x v="0"/>
    <s v="SI"/>
    <s v="NEGATIVA"/>
    <d v="1967-01-04T00:00:00"/>
    <n v="58"/>
    <x v="0"/>
    <s v="MOTOCICLETA"/>
    <s v="PARTICULAR"/>
    <n v="105"/>
    <x v="1"/>
    <m/>
    <m/>
    <d v="2002-01-03T00:00:00"/>
    <n v="23"/>
    <e v="#NAME?"/>
    <s v="MOTOCICLETA"/>
    <s v="PARTICULAR"/>
    <m/>
    <x v="0"/>
    <s v="SI"/>
    <s v="NEGATIVA"/>
    <d v="1985-11-26T00:00:00"/>
    <n v="39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4"/>
    <x v="2"/>
    <m/>
  </r>
  <r>
    <d v="2023-05-03T00:00:00"/>
    <s v="CALLE 27 CON CALLE 14"/>
    <m/>
    <m/>
    <s v="TERMINAL"/>
    <s v="COMUNA OCCIDENTAL"/>
    <m/>
    <s v="COMUNA OCCIDENTAL"/>
    <s v="MASCULINO"/>
    <d v="1899-12-30T06:20:00"/>
    <x v="0"/>
    <x v="1"/>
    <s v="VEHÍCULO"/>
    <x v="0"/>
    <s v="PARTICULAR"/>
    <n v="123"/>
    <x v="0"/>
    <s v="SI"/>
    <s v="NEGATIVA"/>
    <d v="2003-04-23T00:00:00"/>
    <n v="22"/>
    <x v="0"/>
    <s v="MOTOCICLETA"/>
    <s v="PARTICULAR"/>
    <m/>
    <x v="1"/>
    <s v="SI"/>
    <s v="NEGATIVA"/>
    <d v="1996-10-02T00:00:00"/>
    <n v="2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4"/>
    <x v="2"/>
    <m/>
  </r>
  <r>
    <d v="2023-05-03T00:00:00"/>
    <s v="CRA 6 CON CALLE 14"/>
    <m/>
    <m/>
    <s v="COBURGO"/>
    <s v="COMUNA OCCIDENTAL"/>
    <m/>
    <s v="COMUNA OCCIDENTAL"/>
    <s v="MASCULINO"/>
    <d v="1899-12-30T06:30:00"/>
    <x v="0"/>
    <x v="1"/>
    <s v="VEHÍCULO"/>
    <x v="10"/>
    <s v="PÚBLICO"/>
    <n v="157"/>
    <x v="0"/>
    <s v="SI"/>
    <s v="NEGATIVA"/>
    <d v="1963-08-15T00:00:00"/>
    <n v="61"/>
    <x v="0"/>
    <s v="MOTOCICLETA"/>
    <s v="PARTICULAR"/>
    <n v="157"/>
    <x v="0"/>
    <s v="SI"/>
    <s v="NEGATIVA"/>
    <d v="1998-01-08T00:00:00"/>
    <n v="27"/>
    <e v="#NAME?"/>
    <m/>
    <m/>
    <m/>
    <x v="0"/>
    <m/>
    <m/>
    <m/>
    <n v="125"/>
    <e v="#NAME?"/>
    <x v="1"/>
    <m/>
    <x v="0"/>
    <m/>
    <m/>
    <x v="1"/>
    <n v="2"/>
    <x v="0"/>
    <m/>
    <n v="1"/>
    <x v="0"/>
    <m/>
    <m/>
    <m/>
    <m/>
    <x v="0"/>
    <m/>
    <m/>
    <n v="2"/>
    <x v="0"/>
    <x v="4"/>
    <x v="2"/>
    <m/>
  </r>
  <r>
    <d v="2023-05-04T00:00:00"/>
    <s v="AV. LAS PALMAS 15A 60"/>
    <s v="4°34'16&quot;N"/>
    <s v="74°36'77.0&quot;W"/>
    <s v="COBURGO"/>
    <s v="COMUNA OCCIDENTAL"/>
    <m/>
    <s v="COMUNA OCCIDENTAL"/>
    <s v="MASCULINO"/>
    <d v="1899-12-30T13:10:00"/>
    <x v="0"/>
    <x v="1"/>
    <s v="VEHÍCULO"/>
    <x v="0"/>
    <s v="PARTICULAR"/>
    <n v="157"/>
    <x v="0"/>
    <s v="SI"/>
    <s v="NEGATIVA"/>
    <d v="1969-06-01T00:00:00"/>
    <n v="56"/>
    <x v="0"/>
    <s v="MOTOCICLETA"/>
    <s v="PARTICULAR"/>
    <n v="157"/>
    <x v="1"/>
    <s v="SI"/>
    <s v="NEGATIVA"/>
    <d v="2004-10-04T00:00:00"/>
    <n v="20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4"/>
    <x v="2"/>
    <m/>
  </r>
  <r>
    <d v="2023-05-04T00:00:00"/>
    <s v="CALLE 25 48 50"/>
    <s v="4°32'79&quot;N"/>
    <s v="74°39'12.0&quot;W"/>
    <s v="LA PAMPA"/>
    <s v="COMUNA SUR OCCIDENTAL"/>
    <m/>
    <s v="COMUNA SUR OCCIDENTAL"/>
    <s v="MASCULINO"/>
    <d v="1899-12-30T05:00:00"/>
    <x v="0"/>
    <x v="1"/>
    <s v="OBJETO FIJO"/>
    <x v="0"/>
    <s v="PARTICULAR"/>
    <n v="109"/>
    <x v="1"/>
    <s v="SI"/>
    <s v="NEGATIVA"/>
    <d v="1986-10-08T00:00:00"/>
    <n v="38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1"/>
    <n v="3"/>
    <m/>
    <n v="1"/>
    <m/>
    <x v="1"/>
    <n v="1"/>
    <m/>
    <n v="4"/>
    <x v="0"/>
    <x v="4"/>
    <x v="2"/>
    <m/>
  </r>
  <r>
    <d v="2023-05-07T00:00:00"/>
    <s v="DG 23 C 45 70"/>
    <s v="4°19'42&quot;N"/>
    <s v="74°23'19.0&quot;W"/>
    <s v="EBEN EZER"/>
    <s v="COMUNA SUR OCCIDENTAL"/>
    <m/>
    <s v="COMUNA SUR OCCIDENTAL"/>
    <s v="MASCULINO"/>
    <d v="1899-12-30T21:28:00"/>
    <x v="0"/>
    <x v="1"/>
    <s v="VEHÍCULO"/>
    <x v="1"/>
    <s v="PARTICULAR"/>
    <m/>
    <x v="2"/>
    <s v="SI"/>
    <s v="NEGATIVA"/>
    <d v="1961-03-13T00:00:00"/>
    <n v="64"/>
    <x v="0"/>
    <s v="CAMIONETA"/>
    <s v="PARTICULAR"/>
    <n v="121"/>
    <x v="0"/>
    <s v="SI"/>
    <s v="NEGATIVA"/>
    <d v="1986-09-08T00:00:00"/>
    <n v="3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4"/>
    <x v="2"/>
    <m/>
  </r>
  <r>
    <d v="2023-05-08T00:00:00"/>
    <s v="SECTOR BELMIRA"/>
    <s v="4°32'71&quot;N"/>
    <s v="74°39'40.0&quot;W"/>
    <s v="LA GRAN COLOMBIA"/>
    <s v="COMUNA SUR OCCIDENTAL"/>
    <m/>
    <s v="COMUNA SUR OCCIDENTAL"/>
    <s v="MASCULINO"/>
    <d v="1899-12-30T15:30:00"/>
    <x v="0"/>
    <x v="1"/>
    <s v="VEHÍCULO"/>
    <x v="2"/>
    <s v="PARTICULAR"/>
    <m/>
    <x v="0"/>
    <s v="SI"/>
    <s v="NEGATIVA"/>
    <d v="1979-02-17T00:00:00"/>
    <n v="46"/>
    <x v="0"/>
    <s v="MOTOCICLETA"/>
    <s v="PARTICULAR"/>
    <n v="121"/>
    <x v="0"/>
    <s v="SI"/>
    <s v="NEGATIVA"/>
    <d v="1971-05-12T00:00:00"/>
    <n v="54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0"/>
    <m/>
    <m/>
    <n v="1"/>
    <x v="0"/>
    <x v="4"/>
    <x v="2"/>
    <m/>
  </r>
  <r>
    <d v="2023-05-10T00:00:00"/>
    <s v="CLLE 24 B  FRENTE A LA RAMONA"/>
    <s v="4°20'09&quot;N"/>
    <s v="74°22'36.0&quot;W"/>
    <s v="ANTIGUA PANAMERICANA"/>
    <s v="COMUNA OCCIDENTAL"/>
    <m/>
    <s v="COMUNA OCCIDENTAL"/>
    <s v="MASCULINO"/>
    <d v="1899-12-30T15:15:00"/>
    <x v="0"/>
    <x v="0"/>
    <s v="NO APLICA"/>
    <x v="1"/>
    <s v="PARTICULAR"/>
    <n v="131"/>
    <x v="1"/>
    <s v="SI"/>
    <s v="NEGATIVA"/>
    <d v="2006-04-11T00:00:00"/>
    <n v="19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4"/>
    <x v="2"/>
    <m/>
  </r>
  <r>
    <d v="2023-05-10T00:00:00"/>
    <s v="CRA 7 CALLE 8"/>
    <s v="4°34'25&quot;N"/>
    <s v="74°36'22.0&quot;W"/>
    <s v="CENTRO"/>
    <s v="COMUNA CENTRO"/>
    <m/>
    <s v="COMUNA CENTRO"/>
    <s v="MASCULINO"/>
    <d v="1899-12-30T18:31:00"/>
    <x v="0"/>
    <x v="6"/>
    <s v="VEHÍCULO"/>
    <x v="10"/>
    <s v="PÚBLICO"/>
    <n v="154"/>
    <x v="0"/>
    <s v="SI"/>
    <s v="NEGATIVA"/>
    <d v="1964-06-30T00:00:00"/>
    <n v="61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n v="1"/>
    <m/>
    <x v="0"/>
    <m/>
    <m/>
    <n v="1"/>
    <x v="0"/>
    <x v="4"/>
    <x v="2"/>
    <m/>
  </r>
  <r>
    <d v="2023-05-12T00:00:00"/>
    <s v="CALLE 22 43 35"/>
    <s v="4°32'91&quot;N"/>
    <s v="74°38'48.0&quot;W"/>
    <s v="LA QUERENCIA"/>
    <s v="COMUNA SUR OCCIDENTAL"/>
    <m/>
    <s v="COMUNA SUR OCCIDENTAL"/>
    <s v="MASCULINO"/>
    <d v="1899-12-30T15:00:00"/>
    <x v="0"/>
    <x v="1"/>
    <s v="VEHÍCULO"/>
    <x v="1"/>
    <s v="PARTICULAR"/>
    <n v="102"/>
    <x v="1"/>
    <s v="SI"/>
    <s v="NEGATIVA"/>
    <d v="1999-10-06T00:00:00"/>
    <n v="25"/>
    <x v="0"/>
    <s v="AUTOMÓVIL"/>
    <s v="PARTICULAR"/>
    <n v="123"/>
    <x v="2"/>
    <s v="SI"/>
    <s v="NEGATIVA"/>
    <d v="1959-10-09T00:00:00"/>
    <n v="6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4"/>
    <x v="2"/>
    <m/>
  </r>
  <r>
    <d v="2023-05-13T00:00:00"/>
    <s v="VIA GIRADOT - BOGOTA KM 42 + 100"/>
    <s v="4°15'36&quot;N"/>
    <s v="74°32'45.0&quot;W"/>
    <s v="BOQUERON"/>
    <m/>
    <s v="CORREG. SUR OCCIDENTAL"/>
    <s v="CORREG. SUR OCCIDENTAL"/>
    <s v="MASCULINO"/>
    <d v="1899-12-30T03:45:00"/>
    <x v="0"/>
    <x v="2"/>
    <s v="NO APLICA"/>
    <x v="3"/>
    <s v="PÚBLICO"/>
    <n v="202"/>
    <x v="0"/>
    <s v="SI"/>
    <s v="NEGATIVA"/>
    <d v="1968-03-09T00:00:00"/>
    <n v="57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4"/>
    <x v="2"/>
    <m/>
  </r>
  <r>
    <d v="2023-05-15T00:00:00"/>
    <s v="VIA GIRADOT - BOGOTA KM 73 + 900"/>
    <s v="4°23'25&quot;N"/>
    <s v="74°23'28.0&quot;W"/>
    <s v="VEREDA LA PUERTA"/>
    <m/>
    <s v="CORREG. SUR OCCIDENTAL"/>
    <s v="CORREG. SUR OCCIDENTAL"/>
    <s v="MASCULINO"/>
    <d v="1899-12-30T15:50:00"/>
    <x v="0"/>
    <x v="1"/>
    <s v="VEHÍCULO"/>
    <x v="6"/>
    <s v="PÚBLICO"/>
    <m/>
    <x v="0"/>
    <s v="SI"/>
    <s v="NEGATIVA"/>
    <d v="1953-04-15T00:00:00"/>
    <n v="72"/>
    <x v="0"/>
    <s v="MOTOCICLETA"/>
    <s v="PARTICULAR"/>
    <n v="157"/>
    <x v="1"/>
    <s v="SI"/>
    <s v="NEGATIVA"/>
    <d v="1977-07-16T00:00:00"/>
    <n v="4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4"/>
    <x v="2"/>
    <m/>
  </r>
  <r>
    <d v="2023-05-17T00:00:00"/>
    <s v="CALLE 9 CRA 7"/>
    <s v="4°20'30&quot;N"/>
    <s v="74°21'43.0&quot;W"/>
    <s v="CENTRO"/>
    <s v="COMUNA CENTRO"/>
    <m/>
    <s v="COMUNA CENTRO"/>
    <s v="MASCULINO"/>
    <d v="1899-12-30T17:20:00"/>
    <x v="0"/>
    <x v="0"/>
    <s v="NO APLICA"/>
    <x v="2"/>
    <s v="PARTICULAR"/>
    <m/>
    <x v="0"/>
    <s v="SI"/>
    <s v="NEGATIVA"/>
    <d v="1999-12-28T00:00:00"/>
    <n v="2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4"/>
    <x v="2"/>
    <m/>
  </r>
  <r>
    <d v="2023-05-19T00:00:00"/>
    <s v="CRA 6 CALLE 18"/>
    <s v="4°19'58&quot;N"/>
    <s v="74°21'53.0&quot;W"/>
    <s v="BALMORAL"/>
    <s v="COMUNA SUR ORIENTAL"/>
    <m/>
    <s v="COMUNA SUR ORIENTAL"/>
    <m/>
    <m/>
    <x v="2"/>
    <x v="0"/>
    <s v="NO APLICA"/>
    <x v="9"/>
    <m/>
    <m/>
    <x v="2"/>
    <m/>
    <m/>
    <m/>
    <n v="12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4"/>
    <x v="2"/>
    <m/>
  </r>
  <r>
    <d v="2023-05-20T00:00:00"/>
    <s v="CALLE 22 CRA 68"/>
    <s v="4°32'79&quot;N"/>
    <s v="74°39'08.0&quot;W"/>
    <s v="MAIZ AMARILLO"/>
    <s v="COMUNA SUR OCCIDENTAL"/>
    <m/>
    <s v="COMUNA SUR OCCIDENTAL"/>
    <s v="MASCULINO"/>
    <d v="1899-12-30T14:40:00"/>
    <x v="0"/>
    <x v="0"/>
    <s v="VEHÍCULO"/>
    <x v="2"/>
    <s v="PARTICULAR"/>
    <n v="105"/>
    <x v="0"/>
    <s v="SI"/>
    <s v="NEGATIVA"/>
    <d v="1980-03-05T00:00:00"/>
    <n v="45"/>
    <x v="0"/>
    <s v="CAMIONETA"/>
    <s v="PARTICULAR"/>
    <n v="157"/>
    <x v="2"/>
    <s v="SI"/>
    <s v="NEGATIVA"/>
    <d v="1971-12-12T00:00:00"/>
    <n v="53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n v="1"/>
    <m/>
    <x v="1"/>
    <n v="1"/>
    <m/>
    <n v="2"/>
    <x v="0"/>
    <x v="4"/>
    <x v="2"/>
    <m/>
  </r>
  <r>
    <d v="2023-05-25T00:00:00"/>
    <s v="CALLE 22 CRA 68"/>
    <s v="4°19'35&quot;N"/>
    <s v="74°24'03.0&quot;W"/>
    <s v="MAIZ AMARILLO"/>
    <s v="COMUNA SUR OCCIDENTAL"/>
    <m/>
    <s v="COMUNA SUR OCCIDENTAL"/>
    <s v="MASCULINO"/>
    <d v="1899-12-30T14:40:00"/>
    <x v="0"/>
    <x v="0"/>
    <s v="NO APLICA"/>
    <x v="2"/>
    <s v="PARTICULAR"/>
    <n v="112"/>
    <x v="0"/>
    <s v="SI"/>
    <s v="NEGATIVA"/>
    <d v="1996-01-20T00:00:00"/>
    <n v="29"/>
    <x v="0"/>
    <m/>
    <m/>
    <m/>
    <x v="0"/>
    <m/>
    <m/>
    <m/>
    <n v="125"/>
    <e v="#NAME?"/>
    <m/>
    <m/>
    <m/>
    <x v="0"/>
    <m/>
    <m/>
    <m/>
    <m/>
    <e v="#NAME?"/>
    <x v="0"/>
    <n v="1"/>
    <x v="0"/>
    <n v="1"/>
    <m/>
    <x v="0"/>
    <m/>
    <x v="0"/>
    <m/>
    <m/>
    <x v="0"/>
    <m/>
    <m/>
    <m/>
    <m/>
    <x v="0"/>
    <m/>
    <m/>
    <n v="1"/>
    <x v="0"/>
    <x v="4"/>
    <x v="2"/>
    <m/>
  </r>
  <r>
    <d v="2023-05-30T00:00:00"/>
    <s v="AUTOPISTA PANAMERICANA KM 56 LOTE 1B"/>
    <s v="4°33'93&quot;N"/>
    <s v="74°37'61.0&quot;W"/>
    <s v="LA QUERENCIA"/>
    <s v="COMUNA SUR OCCIDENTAL"/>
    <m/>
    <s v="COMUNA SUR OCCIDENTAL"/>
    <s v="MASCULINO"/>
    <d v="1899-12-30T18:40:00"/>
    <x v="0"/>
    <x v="1"/>
    <s v="VEHÍCULO"/>
    <x v="1"/>
    <s v="PARTICULAR"/>
    <n v="105"/>
    <x v="1"/>
    <s v="SI"/>
    <s v="NEGATIVA"/>
    <d v="1998-05-11T00:00:00"/>
    <n v="27"/>
    <x v="0"/>
    <s v="AUTOMÓVIL"/>
    <s v="PARTICULAR"/>
    <m/>
    <x v="2"/>
    <s v="SI"/>
    <s v="NEGATIVA"/>
    <d v="1985-02-06T00:00:00"/>
    <n v="40"/>
    <e v="#NAME?"/>
    <m/>
    <m/>
    <m/>
    <x v="0"/>
    <m/>
    <m/>
    <m/>
    <m/>
    <e v="#NAME?"/>
    <x v="1"/>
    <m/>
    <x v="0"/>
    <m/>
    <m/>
    <x v="1"/>
    <n v="1"/>
    <x v="0"/>
    <n v="1"/>
    <m/>
    <x v="0"/>
    <m/>
    <m/>
    <m/>
    <m/>
    <x v="1"/>
    <n v="1"/>
    <m/>
    <n v="2"/>
    <x v="0"/>
    <x v="4"/>
    <x v="2"/>
    <m/>
  </r>
  <r>
    <d v="2023-06-02T00:00:00"/>
    <s v="TV 3B 22 78"/>
    <s v="4°19'36&quot;N"/>
    <s v="74°21'55.0&quot;W"/>
    <s v="OBRERO"/>
    <s v="COMUNA SUR ORIENTAL"/>
    <m/>
    <s v="COMUNA SUR ORIENTAL"/>
    <s v="FEMENINO"/>
    <d v="1899-12-30T18:30:00"/>
    <x v="0"/>
    <x v="1"/>
    <s v="VEHÍCULO"/>
    <x v="1"/>
    <s v="PARTICULAR"/>
    <m/>
    <x v="1"/>
    <s v="SI"/>
    <s v="NEGATIVA"/>
    <d v="1965-01-06T00:00:00"/>
    <n v="60"/>
    <x v="0"/>
    <s v="AUTOMÓVIL"/>
    <s v="PARTICULAR"/>
    <n v="143"/>
    <x v="2"/>
    <s v="SI"/>
    <s v="NEGATIVA"/>
    <d v="2004-11-17T00:00:00"/>
    <n v="2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5"/>
    <x v="2"/>
    <m/>
  </r>
  <r>
    <d v="2023-06-09T00:00:00"/>
    <s v="VIA BOGOTA - GIRARDOT KM 76 + 950"/>
    <s v="4°23'25&quot;N"/>
    <s v="74°23'28.0&quot;W"/>
    <s v="SECTOR VALSALICE"/>
    <m/>
    <s v="CORREG. OCCIDENTAL"/>
    <s v="CORREG. OCCIDENTAL"/>
    <s v="MASCULINO"/>
    <d v="1899-12-30T01:45:00"/>
    <x v="0"/>
    <x v="1"/>
    <s v="VEHÍCULO"/>
    <x v="6"/>
    <s v="PARTICULAR"/>
    <m/>
    <x v="0"/>
    <s v="SI"/>
    <s v="NEGATIVA"/>
    <d v="1976-02-22T00:00:00"/>
    <n v="49"/>
    <x v="0"/>
    <s v="MOTOCICLETA"/>
    <s v="PARTICULAR"/>
    <n v="115"/>
    <x v="1"/>
    <s v="SI"/>
    <s v="POSITIVA"/>
    <d v="1991-08-26T00:00:00"/>
    <n v="3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5"/>
    <x v="2"/>
    <m/>
  </r>
  <r>
    <d v="2023-06-11T00:00:00"/>
    <s v="VIA GIRADOT - BOGOTA KM 02 +200"/>
    <s v="4°20'13&quot;N"/>
    <s v="74°25'07.0&quot;W"/>
    <s v="VARIANTE"/>
    <s v="COMUNA OCCIDENTAL"/>
    <m/>
    <s v="COMUNA OCCIDENTAL"/>
    <s v="MASCULINO"/>
    <d v="1899-12-30T16:39:00"/>
    <x v="0"/>
    <x v="1"/>
    <s v="OBJETO FIJO"/>
    <x v="2"/>
    <s v="PARTICULAR"/>
    <n v="157"/>
    <x v="0"/>
    <s v="SI"/>
    <s v="NEGATIVA"/>
    <d v="2007-03-14T00:00:00"/>
    <n v="18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0"/>
    <m/>
    <m/>
    <n v="1"/>
    <x v="0"/>
    <x v="5"/>
    <x v="2"/>
    <m/>
  </r>
  <r>
    <d v="2023-06-12T00:00:00"/>
    <s v="VIA GIRADOT BOGOTA KM 57+700"/>
    <s v="4°17'47&quot;N"/>
    <s v="74°27'27.0&quot;W"/>
    <s v="CHINAUTA"/>
    <m/>
    <s v="CORREG. SUR OCCIDENTAL"/>
    <s v="CORREG. SUR OCCIDENTAL"/>
    <s v="MASCULINO"/>
    <d v="1899-12-30T21:30:00"/>
    <x v="0"/>
    <x v="1"/>
    <s v="OBJETO FIJO"/>
    <x v="1"/>
    <s v="PARTICULAR"/>
    <n v="115"/>
    <x v="1"/>
    <s v="SI"/>
    <s v="POSITIVA"/>
    <d v="1991-06-18T00:00:00"/>
    <n v="34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5"/>
    <x v="2"/>
    <m/>
  </r>
  <r>
    <d v="2023-06-17T00:00:00"/>
    <s v="CLLE 25 36 85"/>
    <m/>
    <m/>
    <s v="LA QUERENCIA"/>
    <s v="COMUNA SUR OCCIDENTAL"/>
    <m/>
    <s v="COMUNA SUR OCCIDENTAL"/>
    <s v="MASCULINO"/>
    <d v="1899-12-30T16:55:00"/>
    <x v="0"/>
    <x v="0"/>
    <s v="NO APLICA"/>
    <x v="1"/>
    <s v="PARTICULAR"/>
    <n v="131"/>
    <x v="1"/>
    <s v="SI"/>
    <s v="NEGATIVA"/>
    <d v="2001-04-12T00:00:00"/>
    <n v="24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5"/>
    <x v="2"/>
    <m/>
  </r>
  <r>
    <d v="2023-06-17T00:00:00"/>
    <s v="CALLE 1 BORTE CARRERA 4"/>
    <s v="4°20'56&quot;N"/>
    <s v="74°21'37.0&quot;W"/>
    <s v="LA CABAÑA"/>
    <s v="COMUNA NORTE"/>
    <m/>
    <s v="COMUNA NORTE"/>
    <s v="MASCULINO"/>
    <d v="1899-12-30T01:50:00"/>
    <x v="0"/>
    <x v="1"/>
    <s v="VEHÍCULO"/>
    <x v="1"/>
    <s v="PARTICULAR"/>
    <n v="114"/>
    <x v="1"/>
    <s v="SI"/>
    <s v="NEGATIVA"/>
    <d v="2000-01-02T00:00:00"/>
    <n v="25"/>
    <x v="0"/>
    <s v="AUTOMÓVIL"/>
    <s v="PARTICULAR"/>
    <m/>
    <x v="2"/>
    <s v="SI"/>
    <s v="NEGATIVA"/>
    <d v="1988-05-31T00:00:00"/>
    <n v="37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5"/>
    <x v="2"/>
    <m/>
  </r>
  <r>
    <d v="2023-06-17T00:00:00"/>
    <s v="AV CALLE 8 12 12"/>
    <s v="4°34'12&quot;N"/>
    <s v="74°36'56.0&quot;W"/>
    <s v="CENTRO"/>
    <s v="COMUNA CENTRO"/>
    <m/>
    <s v="COMUNA CENTRO"/>
    <s v="MASCULINO"/>
    <d v="1899-12-30T20:40:00"/>
    <x v="0"/>
    <x v="1"/>
    <s v="VEHÍCULO"/>
    <x v="1"/>
    <s v="PARTICULAR"/>
    <m/>
    <x v="1"/>
    <s v="SI"/>
    <s v="NEGATIVA"/>
    <d v="1998-01-20T00:00:00"/>
    <n v="27"/>
    <x v="0"/>
    <s v="MOTOCICLETA"/>
    <s v="PARTICULAR"/>
    <n v="113"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5"/>
    <x v="2"/>
    <m/>
  </r>
  <r>
    <d v="2023-06-17T00:00:00"/>
    <s v="VEREDA LA ISLA"/>
    <s v="4°19'01&quot;N"/>
    <s v="74°23'54.0&quot;W"/>
    <s v="VERELA LA ISLA"/>
    <m/>
    <s v="CORREG. SUR ORIENTAL"/>
    <s v="CORREG. SUR ORIENTAL"/>
    <s v="MASCULINO"/>
    <d v="1899-12-30T11:40:00"/>
    <x v="0"/>
    <x v="1"/>
    <s v="VEHÍCULO"/>
    <x v="0"/>
    <s v="PARTICULAR"/>
    <m/>
    <x v="0"/>
    <s v="SI"/>
    <s v="NEGATIVA"/>
    <d v="1962-01-31T00:00:00"/>
    <n v="63"/>
    <x v="0"/>
    <s v="AUTOMÓVIL"/>
    <s v="PARTICULAR"/>
    <s v="116-157"/>
    <x v="2"/>
    <s v="SI"/>
    <s v="NEGATIVA"/>
    <d v="2003-09-11T00:00:00"/>
    <n v="21"/>
    <e v="#NAME?"/>
    <m/>
    <m/>
    <m/>
    <x v="0"/>
    <m/>
    <m/>
    <m/>
    <n v="125"/>
    <e v="#NAME?"/>
    <x v="1"/>
    <m/>
    <x v="0"/>
    <m/>
    <m/>
    <x v="0"/>
    <m/>
    <x v="0"/>
    <m/>
    <m/>
    <x v="1"/>
    <n v="4"/>
    <m/>
    <m/>
    <n v="1"/>
    <x v="0"/>
    <m/>
    <m/>
    <n v="4"/>
    <x v="0"/>
    <x v="5"/>
    <x v="2"/>
    <m/>
  </r>
  <r>
    <d v="2023-06-18T00:00:00"/>
    <s v="VIA GIRADOT - BOGOTA KM 72 +250"/>
    <s v="4°21'47&quot;N"/>
    <s v="74°22'54.0&quot;W"/>
    <s v="VEREDA EL RESGUARDO"/>
    <m/>
    <s v="CORREG. OCCIDENTAL"/>
    <s v="CORREG. OCCIDENTAL"/>
    <s v="MASCULINO"/>
    <d v="1899-12-30T10:30:00"/>
    <x v="0"/>
    <x v="1"/>
    <s v="VEHÍCULO"/>
    <x v="1"/>
    <s v="PARTICULAR"/>
    <n v="157"/>
    <x v="1"/>
    <s v="SI"/>
    <s v="NEGATIVA"/>
    <d v="1999-09-29T00:00:00"/>
    <n v="25"/>
    <x v="0"/>
    <s v="CAMIÓN"/>
    <s v="PÚBLICO"/>
    <n v="157"/>
    <x v="2"/>
    <s v="SI"/>
    <s v="NEGATIVA"/>
    <d v="1990-08-30T00:00:00"/>
    <n v="3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5"/>
    <x v="2"/>
    <m/>
  </r>
  <r>
    <d v="2023-06-19T00:00:00"/>
    <s v="VIA GIRADOT - BOGOTA KM 55 + 100"/>
    <s v="4°16'54&quot;N"/>
    <s v="74°28'33.0&quot;W"/>
    <s v="LAPUERTA"/>
    <m/>
    <s v="CORREG. SUR OCCIDENTAL"/>
    <s v="CORREG. SUR OCCIDENTAL"/>
    <s v="MASCULINO"/>
    <d v="1899-12-30T15:00:00"/>
    <x v="0"/>
    <x v="1"/>
    <s v="VEHÍCULO"/>
    <x v="1"/>
    <s v="PARTICULAR"/>
    <n v="139"/>
    <x v="1"/>
    <s v="SI"/>
    <s v="NEGATIVA"/>
    <d v="1972-09-16T00:00:00"/>
    <n v="52"/>
    <x v="0"/>
    <s v="MOTOCICLETA"/>
    <s v="PARTICULAR"/>
    <n v="121"/>
    <x v="2"/>
    <s v="SI"/>
    <s v="NEGATIVA"/>
    <d v="1992-01-09T00:00:00"/>
    <n v="3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5"/>
    <x v="2"/>
    <m/>
  </r>
  <r>
    <d v="2023-06-19T00:00:00"/>
    <s v="CALLE 25 70 87"/>
    <s v="4°32'67&quot;N"/>
    <s v="74°40'59.0&quot;W"/>
    <s v="MAIZ AMARILLO"/>
    <s v="COMUNA SUR OCCIDENTAL"/>
    <m/>
    <s v="COMUNA SUR OCCIDENTAL"/>
    <s v="MASCULINO"/>
    <d v="1899-12-30T08:40:00"/>
    <x v="0"/>
    <x v="1"/>
    <s v="VEHÍCULO"/>
    <x v="1"/>
    <s v="PARTICULAR"/>
    <n v="112"/>
    <x v="0"/>
    <s v="SI"/>
    <s v="POSITIVA"/>
    <d v="1981-12-12T00:00:00"/>
    <n v="43"/>
    <x v="0"/>
    <s v="CAMIONETA"/>
    <s v="PARTICULAR"/>
    <m/>
    <x v="2"/>
    <s v="SI"/>
    <s v="NEGATIVA"/>
    <d v="1961-03-03T00:00:00"/>
    <n v="64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n v="1"/>
    <m/>
    <x v="0"/>
    <m/>
    <m/>
    <n v="1"/>
    <x v="0"/>
    <x v="5"/>
    <x v="2"/>
    <m/>
  </r>
  <r>
    <d v="2023-06-20T00:00:00"/>
    <s v="CRA 7 CON CLLE 9"/>
    <m/>
    <m/>
    <s v="CENTRO"/>
    <s v="COMUNA CENTRO"/>
    <m/>
    <s v="COMUNA CENTRO"/>
    <s v="FEMENINO"/>
    <d v="1899-12-30T07:20:00"/>
    <x v="0"/>
    <x v="1"/>
    <s v="VEHÍCULO"/>
    <x v="8"/>
    <s v="PARTICULAR"/>
    <n v="112"/>
    <x v="0"/>
    <s v="SI"/>
    <s v="NEGATIVA"/>
    <d v="1965-12-08T00:00:00"/>
    <n v="59"/>
    <x v="0"/>
    <s v="MOTOCICLETA"/>
    <s v="PARTICULAR"/>
    <n v="157"/>
    <x v="1"/>
    <s v="SI"/>
    <s v="NEGATIVA"/>
    <d v="1993-10-11T00:00:00"/>
    <n v="31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5"/>
    <x v="2"/>
    <m/>
  </r>
  <r>
    <d v="2023-07-02T00:00:00"/>
    <s v="VIA FGGA ARBELAEZ EL CUJA"/>
    <s v="4°23'25&quot;N"/>
    <s v="74°23'28.0&quot;W"/>
    <s v="EL CUJA"/>
    <m/>
    <s v="CORREG. SUR OCCIDENTAL"/>
    <s v="CORREG. SUR OCCIDENTAL"/>
    <s v="MASCULINO"/>
    <d v="1899-12-30T13:50:00"/>
    <x v="0"/>
    <x v="1"/>
    <s v="NO APLICA"/>
    <x v="1"/>
    <s v="PARTICULAR"/>
    <n v="157"/>
    <x v="1"/>
    <s v="SI"/>
    <s v="NEGATIVA"/>
    <d v="1991-10-09T00:00:00"/>
    <n v="33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6"/>
    <x v="2"/>
    <m/>
  </r>
  <r>
    <d v="2023-07-03T00:00:00"/>
    <s v="VIA GIRADOT BOGOTA KM 76+600"/>
    <s v="4°23'25&quot;N"/>
    <s v="74°23'28.0&quot;W"/>
    <s v="USATHAMA"/>
    <m/>
    <s v="CORREG. OCCIDENTAL"/>
    <s v="CORREG. OCCIDENTAL"/>
    <s v="MASCULINO"/>
    <d v="1899-12-30T17:20:00"/>
    <x v="0"/>
    <x v="0"/>
    <s v="NO APLICA"/>
    <x v="1"/>
    <s v="PARTICULAR"/>
    <m/>
    <x v="0"/>
    <s v="SI"/>
    <s v="NEGATIVA"/>
    <d v="1991-10-09T00:00:00"/>
    <n v="33"/>
    <x v="0"/>
    <m/>
    <m/>
    <m/>
    <x v="0"/>
    <m/>
    <m/>
    <m/>
    <n v="125"/>
    <e v="#NAME?"/>
    <m/>
    <m/>
    <m/>
    <x v="0"/>
    <m/>
    <m/>
    <m/>
    <n v="125"/>
    <e v="#NAME?"/>
    <x v="0"/>
    <n v="2"/>
    <x v="0"/>
    <n v="1"/>
    <m/>
    <x v="1"/>
    <n v="1"/>
    <x v="0"/>
    <n v="1"/>
    <m/>
    <x v="0"/>
    <m/>
    <m/>
    <m/>
    <m/>
    <x v="0"/>
    <m/>
    <m/>
    <n v="3"/>
    <x v="0"/>
    <x v="6"/>
    <x v="2"/>
    <m/>
  </r>
  <r>
    <d v="2023-07-04T00:00:00"/>
    <s v="VIA GIRADOT BOGOTA KM 44+845"/>
    <s v="4°15'31&quot;N"/>
    <s v="74°31'85.0&quot;W"/>
    <s v="BOQUERON"/>
    <m/>
    <s v="CORREG. SUR OCCIDENTAL"/>
    <s v="CORREG. SUR OCCIDENTAL"/>
    <s v="MASCULINO"/>
    <d v="1899-12-30T19:10:00"/>
    <x v="0"/>
    <x v="1"/>
    <s v="OBJETO FIJO"/>
    <x v="1"/>
    <s v="PARTICULAR"/>
    <n v="157"/>
    <x v="1"/>
    <s v="SI"/>
    <s v="NEGATIVA"/>
    <d v="1936-05-23T00:00:00"/>
    <n v="89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2"/>
    <m/>
  </r>
  <r>
    <d v="2023-07-08T00:00:00"/>
    <s v="VIA GIRADOT BOGOTA KM 72+720"/>
    <s v="4°21'59&quot;N"/>
    <s v="74°22'58.0&quot;W"/>
    <s v="QUEBRAJACHO"/>
    <m/>
    <s v="CORREG. OCCIDENTAL"/>
    <s v="CORREG. OCCIDENTAL"/>
    <s v="MASCULINO"/>
    <d v="1899-12-30T17:45:00"/>
    <x v="0"/>
    <x v="1"/>
    <s v="OBJETO FIJO"/>
    <x v="0"/>
    <s v="PARTICULAR"/>
    <n v="157"/>
    <x v="0"/>
    <s v="SI"/>
    <s v="NEGATIVA"/>
    <d v="1982-05-30T00:00:00"/>
    <n v="43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2"/>
    <x v="0"/>
    <n v="1"/>
    <m/>
    <x v="0"/>
    <m/>
    <m/>
    <m/>
    <m/>
    <x v="0"/>
    <m/>
    <m/>
    <n v="2"/>
    <x v="0"/>
    <x v="6"/>
    <x v="2"/>
    <m/>
  </r>
  <r>
    <d v="2023-07-16T00:00:00"/>
    <s v="VIA GIRADOT BOGOTA KM 76+305"/>
    <s v="4°23'17&quot;N"/>
    <s v="74°23'28.0&quot;W"/>
    <s v="VALSALICE"/>
    <m/>
    <s v="CORREG. SUR OCCIDENTAL"/>
    <s v="CORREG. SUR OCCIDENTAL"/>
    <s v="MASCULINO"/>
    <d v="1899-12-30T19:10:00"/>
    <x v="0"/>
    <x v="1"/>
    <s v="OBJETO FIJO"/>
    <x v="1"/>
    <s v="PARTICULAR"/>
    <n v="157"/>
    <x v="1"/>
    <s v="SI"/>
    <s v="NEGATIVA"/>
    <d v="1982-05-30T00:00:00"/>
    <n v="43"/>
    <x v="0"/>
    <s v="MOTOCICLETA"/>
    <s v="PARTICULAR"/>
    <n v="121"/>
    <x v="1"/>
    <s v="SI"/>
    <s v="NEGATIVA"/>
    <d v="1990-09-13T00:00:00"/>
    <n v="34"/>
    <e v="#NAME?"/>
    <m/>
    <m/>
    <m/>
    <x v="0"/>
    <m/>
    <m/>
    <m/>
    <n v="125"/>
    <e v="#NAME?"/>
    <x v="1"/>
    <m/>
    <x v="0"/>
    <m/>
    <m/>
    <x v="1"/>
    <n v="2"/>
    <x v="0"/>
    <n v="1"/>
    <m/>
    <x v="0"/>
    <m/>
    <m/>
    <m/>
    <m/>
    <x v="1"/>
    <n v="2"/>
    <m/>
    <n v="4"/>
    <x v="0"/>
    <x v="6"/>
    <x v="2"/>
    <m/>
  </r>
  <r>
    <d v="2023-07-24T00:00:00"/>
    <s v="VIA SILVANIA KM71+300"/>
    <s v="4°21'19&quot;N"/>
    <s v="74°22'31.0&quot;W"/>
    <s v="VALSALICE"/>
    <m/>
    <s v="CORREG. SUR OCCIDENTAL"/>
    <s v="CORREG. SUR OCCIDENTAL"/>
    <m/>
    <m/>
    <x v="2"/>
    <x v="6"/>
    <s v="NO APLICA"/>
    <x v="9"/>
    <m/>
    <m/>
    <x v="2"/>
    <m/>
    <m/>
    <m/>
    <n v="125"/>
    <x v="0"/>
    <s v="MOTOCICLETA"/>
    <s v="PARTICULAR"/>
    <n v="157"/>
    <x v="1"/>
    <s v="SI"/>
    <s v="NEGATIVA"/>
    <d v="1987-01-17T00:00:00"/>
    <n v="3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2"/>
    <m/>
  </r>
  <r>
    <d v="2023-07-22T00:00:00"/>
    <s v="VIA GIRADOT BOGOTA KM 74+815"/>
    <s v="4°22'52&quot;N"/>
    <s v="74°23'07.0&quot;W"/>
    <s v="BOSACHOQUE"/>
    <m/>
    <s v="CORREG. OCCIDENTAL"/>
    <s v="CORREG. OCCIDENTAL"/>
    <s v="MASCULINO"/>
    <d v="1899-12-30T19:15:00"/>
    <x v="0"/>
    <x v="0"/>
    <s v="NO APLICA"/>
    <x v="1"/>
    <s v="PARTICULAR"/>
    <m/>
    <x v="0"/>
    <s v="SI"/>
    <s v="NEGATIVA"/>
    <d v="1997-11-01T00:00:00"/>
    <n v="27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6"/>
    <x v="2"/>
    <m/>
  </r>
  <r>
    <d v="2023-07-03T00:00:00"/>
    <s v="VIA GIRADOT BOGOTA KM 52+530"/>
    <s v="4°16'16&quot;N"/>
    <s v="74°29'41.0&quot;W"/>
    <s v="CHINAUTA"/>
    <m/>
    <s v="CORREG. SUR OCCIDENTAL"/>
    <s v="CORREG. SUR OCCIDENTAL"/>
    <s v="MASCULINO"/>
    <d v="1899-12-30T07:10:00"/>
    <x v="0"/>
    <x v="1"/>
    <s v="VEHÍCULO"/>
    <x v="1"/>
    <s v="PARTICULAR"/>
    <n v="157"/>
    <x v="1"/>
    <s v="SI"/>
    <s v="NEGATIVA"/>
    <d v="2001-07-24T00:00:00"/>
    <n v="23"/>
    <x v="0"/>
    <s v="MICROBÚS"/>
    <s v="PÚBLICO"/>
    <n v="301"/>
    <x v="2"/>
    <s v="SI"/>
    <s v="NEGATIVA"/>
    <d v="1972-09-08T00:00:00"/>
    <n v="52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6"/>
    <x v="2"/>
    <m/>
  </r>
  <r>
    <d v="2023-07-17T00:00:00"/>
    <s v="AV LAS PALMAS CRA 8 Y 9"/>
    <s v="4°34'19&quot;N"/>
    <s v="74°36'34.0&quot;W"/>
    <s v="CENTRO"/>
    <s v="COMUNA CENTRO"/>
    <m/>
    <s v="COMUNA CENTRO"/>
    <s v="MASCULINO"/>
    <d v="1899-12-30T14:00:00"/>
    <x v="0"/>
    <x v="0"/>
    <s v="NO APLICA"/>
    <x v="0"/>
    <s v="PARTICULAR"/>
    <m/>
    <x v="1"/>
    <s v="SI"/>
    <s v="NEGATIVA"/>
    <d v="1987-05-21T00:00:00"/>
    <n v="38"/>
    <x v="0"/>
    <s v="MICROBÚS"/>
    <s v="PÚBLICO"/>
    <n v="121"/>
    <x v="2"/>
    <s v="SI"/>
    <s v="NEGATIVA"/>
    <d v="1997-03-06T00:00:00"/>
    <n v="2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2"/>
    <m/>
  </r>
  <r>
    <d v="2023-07-19T00:00:00"/>
    <s v="CLLE 22 CRA 69 LA PAMPA"/>
    <s v="4°32'67&quot;N"/>
    <s v="74°40'46.0&quot;W"/>
    <s v="LA PAMPA"/>
    <s v="COMUNA SUR OCCIDENTAL"/>
    <m/>
    <s v="COMUNA SUR OCCIDENTAL"/>
    <s v="MASCULINO"/>
    <d v="1899-12-30T19:15:00"/>
    <x v="0"/>
    <x v="1"/>
    <s v="VEHÍCULO"/>
    <x v="0"/>
    <s v="PARTICULAR"/>
    <n v="145"/>
    <x v="0"/>
    <s v="SI "/>
    <s v="NEGATIVA"/>
    <d v="1955-06-02T00:00:00"/>
    <n v="70"/>
    <x v="0"/>
    <s v="MOTOCICLETA"/>
    <s v="PARTICULAR"/>
    <m/>
    <x v="1"/>
    <s v="NO"/>
    <m/>
    <d v="1982-05-31T00:00:00"/>
    <n v="4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2"/>
    <m/>
  </r>
  <r>
    <d v="2023-07-19T00:00:00"/>
    <s v="TV 12 16B 05"/>
    <s v="4°33'64&quot;N"/>
    <s v="74°36'59.0&quot;W"/>
    <s v="EL CANEY"/>
    <s v="COMUNA OCCIDENTAL"/>
    <m/>
    <s v="COMUNA OCCIDENTAL"/>
    <s v="MASCULINO"/>
    <d v="1904-06-17T00:00:00"/>
    <x v="0"/>
    <x v="1"/>
    <s v="VEHÍCULO"/>
    <x v="1"/>
    <s v="PARTICULAR"/>
    <n v="145"/>
    <x v="1"/>
    <s v="SI"/>
    <s v="NEGATIVA"/>
    <d v="1960-12-01T00:00:00"/>
    <n v="64"/>
    <x v="0"/>
    <s v="MICROBÚS"/>
    <s v="PÚBLICO"/>
    <n v="145"/>
    <x v="2"/>
    <s v="SI"/>
    <s v="NEGATIVA"/>
    <d v="1977-04-05T00:00:00"/>
    <n v="4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2"/>
    <m/>
  </r>
  <r>
    <d v="2023-07-20T00:00:00"/>
    <s v="AV CALLE 8 CRA 15"/>
    <s v="4°34'15&quot;N"/>
    <s v="74°36'76.0&quot;W"/>
    <s v="CENTRO"/>
    <s v="COMUNA CENTRO"/>
    <m/>
    <s v="COMUNA CENTRO"/>
    <s v="MASCULINO"/>
    <d v="1899-12-30T06:10:00"/>
    <x v="0"/>
    <x v="1"/>
    <s v="VEHÍCULO"/>
    <x v="2"/>
    <s v="PARTICULAR"/>
    <n v="127"/>
    <x v="0"/>
    <s v="SI"/>
    <s v="NEGATIVA"/>
    <d v="1964-08-03T00:00:00"/>
    <n v="60"/>
    <x v="0"/>
    <s v="MOTOCICLETA"/>
    <s v="PARTICULAR"/>
    <m/>
    <x v="1"/>
    <s v="SI"/>
    <s v="NEGATIVA"/>
    <d v="1998-10-19T00:00:00"/>
    <n v="26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2"/>
    <m/>
  </r>
  <r>
    <d v="2023-07-21T00:00:00"/>
    <s v="CRA 8 CALLE 10A"/>
    <s v="4°20'26&quot;N"/>
    <s v="74°21'47.0&quot;W"/>
    <s v="POTOSI"/>
    <s v="COMUNA CENTRO"/>
    <m/>
    <s v="COMUNA CENTRO"/>
    <s v="MASCULINO"/>
    <d v="1899-12-30T00:55:00"/>
    <x v="0"/>
    <x v="1"/>
    <s v="VEHÍCULO"/>
    <x v="1"/>
    <s v="PARTICULAR"/>
    <n v="115"/>
    <x v="1"/>
    <s v="SI"/>
    <s v="NEGATIVA"/>
    <d v="1997-04-01T00:00:00"/>
    <n v="28"/>
    <x v="0"/>
    <s v="AUTOMÓVIL"/>
    <s v="PÚBLICO"/>
    <n v="112"/>
    <x v="2"/>
    <s v="SI"/>
    <s v="NEGATIVA"/>
    <d v="2008-08-19T00:00:00"/>
    <n v="16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2"/>
    <m/>
  </r>
  <r>
    <d v="2023-07-22T00:00:00"/>
    <s v="DG 16 CRA 7"/>
    <s v="4°20'12&quot;N"/>
    <s v="74°21'46.0&quot;W"/>
    <s v="COBURGO"/>
    <s v="COMUNA ORIENTAL"/>
    <m/>
    <s v="COMUNA ORIENTAL"/>
    <s v="MASCULINO"/>
    <d v="1899-12-30T01:10:00"/>
    <x v="0"/>
    <x v="1"/>
    <s v="VEHÍCULO"/>
    <x v="0"/>
    <s v="PARTICULAR"/>
    <m/>
    <x v="1"/>
    <s v="SI"/>
    <s v="NEGATIVA"/>
    <d v="1989-06-25T00:00:00"/>
    <n v="36"/>
    <x v="0"/>
    <s v="AUTOMÓVIL"/>
    <s v="PARTICULAR"/>
    <n v="112"/>
    <x v="2"/>
    <s v="NO"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2"/>
    <m/>
  </r>
  <r>
    <d v="2023-07-23T00:00:00"/>
    <s v="TV 12 CALLE 17 "/>
    <m/>
    <m/>
    <s v="BALMORAL"/>
    <s v="COMUNA SUR ORIENTAL"/>
    <m/>
    <s v="COMUNA SUR ORIENTAL"/>
    <s v="MASCULINO"/>
    <d v="1899-12-30T20:05:00"/>
    <x v="0"/>
    <x v="1"/>
    <s v="VEHÍCULO"/>
    <x v="1"/>
    <s v="PARTICULAR"/>
    <m/>
    <x v="1"/>
    <s v="SI"/>
    <s v="NEGATIVA"/>
    <d v="2004-06-27T00:00:00"/>
    <n v="21"/>
    <x v="0"/>
    <s v="MOTOCICLETA"/>
    <s v="PARTICULAR"/>
    <n v="112"/>
    <x v="2"/>
    <s v="SI"/>
    <s v="NEGATIVA"/>
    <d v="1999-01-02T00:00:00"/>
    <n v="26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2"/>
    <m/>
  </r>
  <r>
    <d v="2023-07-27T00:00:00"/>
    <s v="CLLE 22 FRENTE DIRECCIÓN 73 48"/>
    <s v="4°19'36&quot;N"/>
    <s v="74°24'29.0&quot;W"/>
    <s v="LA PAMPA"/>
    <s v="COMUNA SUR OCCIDENTAL"/>
    <m/>
    <s v="COMUNA SUR OCCIDENTAL"/>
    <s v="MASCULINO"/>
    <d v="1899-12-30T02:04:00"/>
    <x v="0"/>
    <x v="1"/>
    <s v="VEHÍCULO"/>
    <x v="6"/>
    <s v="PÚBLICO"/>
    <n v="132"/>
    <x v="0"/>
    <s v="SI"/>
    <s v="NEGATIVA"/>
    <d v="1975-02-08T00:00:00"/>
    <n v="50"/>
    <x v="0"/>
    <s v="MOTOCICLETA"/>
    <s v="PARTICULAR"/>
    <n v="114"/>
    <x v="1"/>
    <s v="NO"/>
    <m/>
    <d v="2000-09-06T00:00:00"/>
    <n v="24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6"/>
    <x v="2"/>
    <m/>
  </r>
  <r>
    <d v="2023-07-28T00:00:00"/>
    <s v="TV 1 ESTE 22A 13"/>
    <m/>
    <m/>
    <s v="LOS COMUNEROS"/>
    <s v="COMUNA SUR ORIENTAL"/>
    <m/>
    <s v="COMUNA SUR ORIENTAL"/>
    <s v="MASCULINO"/>
    <d v="1899-12-30T19:40:00"/>
    <x v="0"/>
    <x v="1"/>
    <s v="VEHÍCULO"/>
    <x v="5"/>
    <s v="PARTICULAR"/>
    <n v="202"/>
    <x v="1"/>
    <s v="SI"/>
    <s v="NEGATIVA"/>
    <d v="2004-08-09T00:00:00"/>
    <n v="20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n v="1"/>
    <m/>
    <x v="1"/>
    <n v="1"/>
    <m/>
    <n v="2"/>
    <x v="0"/>
    <x v="6"/>
    <x v="2"/>
    <m/>
  </r>
  <r>
    <d v="2023-07-02T00:00:00"/>
    <s v="VIA FGGA ARBELAEZ EL CUJA"/>
    <s v="4°32'28&quot;N"/>
    <s v="74°39'00.0&quot;W"/>
    <s v="EL CUJA"/>
    <m/>
    <s v="CORREG. SUR OCCIDENTAL"/>
    <s v="CORREG. SUR OCCIDENTAL"/>
    <s v="MASCULINO"/>
    <d v="1899-12-30T13:50:00"/>
    <x v="0"/>
    <x v="1"/>
    <s v="VEHÍCULO"/>
    <x v="1"/>
    <s v="PARTICULAR"/>
    <n v="157"/>
    <x v="1"/>
    <s v="SI"/>
    <s v="NEGATIVA"/>
    <d v="1996-05-08T00:00:00"/>
    <n v="29"/>
    <x v="0"/>
    <s v="CAMIÓN"/>
    <s v="PÚBLICO"/>
    <m/>
    <x v="2"/>
    <s v="SI"/>
    <s v="NEGATIVA"/>
    <d v="1965-09-17T00:00:00"/>
    <n v="5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2"/>
    <m/>
  </r>
  <r>
    <d v="2023-07-04T00:00:00"/>
    <s v="CALLE 22 CRA 71"/>
    <m/>
    <m/>
    <s v="LA PAMPA"/>
    <s v="COMUNA SUR OCCIDENTAL"/>
    <m/>
    <s v="COMUNA SUR OCCIDENTAL"/>
    <s v="MASCULINO"/>
    <d v="1899-12-30T17:21:00"/>
    <x v="0"/>
    <x v="1"/>
    <s v="VEHÍCULO"/>
    <x v="10"/>
    <s v="PÚBLICO"/>
    <m/>
    <x v="0"/>
    <s v="SI"/>
    <s v="NEGATIVA"/>
    <d v="2000-07-07T00:00:00"/>
    <n v="24"/>
    <x v="0"/>
    <s v="CAMIONETA"/>
    <s v="PARTICULAR"/>
    <n v="121"/>
    <x v="2"/>
    <s v="SI"/>
    <s v="NEGATIVA"/>
    <d v="1966-08-27T00:00:00"/>
    <n v="58"/>
    <e v="#NAME?"/>
    <m/>
    <m/>
    <m/>
    <x v="0"/>
    <m/>
    <m/>
    <m/>
    <n v="125"/>
    <e v="#NAME?"/>
    <x v="1"/>
    <m/>
    <x v="0"/>
    <m/>
    <m/>
    <x v="0"/>
    <m/>
    <x v="0"/>
    <m/>
    <m/>
    <x v="1"/>
    <n v="2"/>
    <m/>
    <n v="1"/>
    <m/>
    <x v="0"/>
    <m/>
    <m/>
    <n v="2"/>
    <x v="0"/>
    <x v="6"/>
    <x v="2"/>
    <m/>
  </r>
  <r>
    <d v="2023-07-07T00:00:00"/>
    <s v="VIA GIRADOT BOGOTA KM68+800MTS"/>
    <s v="4°33'70&quot;N"/>
    <s v="74°37'64.0&quot;W"/>
    <s v="SOLO MILLO"/>
    <s v="COMUNA OCCIDENTAL"/>
    <m/>
    <s v="COMUNA OCCIDENTAL"/>
    <s v="MASCULINO"/>
    <d v="1899-12-30T20:00:00"/>
    <x v="0"/>
    <x v="1"/>
    <s v="VEHÍCULO"/>
    <x v="8"/>
    <s v="PARTICULAR"/>
    <n v="102"/>
    <x v="0"/>
    <s v="SI"/>
    <s v="NEGATIVA"/>
    <d v="1960-04-17T00:00:00"/>
    <n v="65"/>
    <x v="0"/>
    <s v="MOTOCICLETA"/>
    <s v="PARTICULAR"/>
    <n v="121"/>
    <x v="1"/>
    <s v="SI"/>
    <s v="NEGATIVA"/>
    <d v="1984-07-21T00:00:00"/>
    <n v="4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2"/>
    <m/>
  </r>
  <r>
    <d v="2023-07-09T00:00:00"/>
    <s v="CLLE 5 CRA 4A ESTE"/>
    <s v="4°34'55&quot;N"/>
    <s v="74°35'57.0&quot;W"/>
    <s v="PEKIN"/>
    <s v="COMUNA ORIENTAL"/>
    <m/>
    <s v="COMUNA ORIENTAL"/>
    <s v="MASCULINO"/>
    <d v="1899-12-30T12:30:00"/>
    <x v="0"/>
    <x v="1"/>
    <s v="VEHÍCULO"/>
    <x v="1"/>
    <s v="PARTICULAR"/>
    <n v="127"/>
    <x v="0"/>
    <s v="SI"/>
    <s v="NEGATIVA"/>
    <m/>
    <n v="125"/>
    <x v="0"/>
    <s v="MOTOCICLETA"/>
    <s v="PARTICULAR"/>
    <n v="157"/>
    <x v="2"/>
    <s v="SI"/>
    <s v="NEGATIVA"/>
    <d v="1987-03-26T00:00:00"/>
    <n v="38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6"/>
    <x v="2"/>
    <m/>
  </r>
  <r>
    <d v="2023-07-11T00:00:00"/>
    <s v="AV LAS PALMAS CRA 8"/>
    <s v="4°20'32&quot;N"/>
    <s v="74°21'48.0&quot;W"/>
    <s v="CENTRO"/>
    <s v="COMUNA CENTRO"/>
    <m/>
    <s v="COMUNA CENTRO"/>
    <s v="MASCULINO"/>
    <d v="1899-12-30T22:28:00"/>
    <x v="0"/>
    <x v="1"/>
    <s v="VEHÍCULO"/>
    <x v="1"/>
    <s v="PARTICULAR"/>
    <m/>
    <x v="1"/>
    <s v="SI"/>
    <s v="NEGATIVA"/>
    <d v="1998-05-06T00:00:00"/>
    <n v="27"/>
    <x v="0"/>
    <s v="MOTOCICLETA"/>
    <s v="PARTICULAR"/>
    <n v="142"/>
    <x v="1"/>
    <s v="SI"/>
    <s v="NEGATIVA"/>
    <d v="1999-09-29T00:00:00"/>
    <n v="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6"/>
    <x v="2"/>
    <m/>
  </r>
  <r>
    <d v="2023-07-12T00:00:00"/>
    <s v="CRA 6 CLLE 24"/>
    <s v="4°32'65&quot;N"/>
    <s v="74°36'82.0&quot;W"/>
    <s v="LA MARSELLA"/>
    <s v="COMUNA SUR ORIENTAL"/>
    <m/>
    <s v="COMUNA SUR ORIENTAL"/>
    <s v="MASCULINO"/>
    <d v="1899-12-30T10:00:00"/>
    <x v="0"/>
    <x v="1"/>
    <s v="VEHÍCULO"/>
    <x v="1"/>
    <s v="PARTICULAR"/>
    <m/>
    <x v="0"/>
    <s v="SI"/>
    <s v="NEGATIVA"/>
    <d v="1991-11-10T00:00:00"/>
    <n v="33"/>
    <x v="0"/>
    <s v="MOTOCICLETA"/>
    <s v="PARTICULAR"/>
    <n v="123"/>
    <x v="1"/>
    <s v="SI"/>
    <s v="NEGATIVA"/>
    <d v="1975-05-07T00:00:00"/>
    <n v="5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2"/>
    <m/>
  </r>
  <r>
    <d v="2023-07-14T00:00:00"/>
    <s v="DG 23 TV 13A"/>
    <s v="4°33'77&quot;N"/>
    <s v="74°37'22.0&quot;W"/>
    <s v="SAN MATEO"/>
    <s v="COMUNA OCCIDENTAL"/>
    <m/>
    <s v="COMUNA OCCIDENTAL"/>
    <s v="MASCULINO"/>
    <d v="1899-12-30T20:50:00"/>
    <x v="0"/>
    <x v="1"/>
    <s v="VEHÍCULO"/>
    <x v="1"/>
    <s v="PARTICULAR"/>
    <n v="115"/>
    <x v="0"/>
    <s v="SI"/>
    <s v="NEGATIVA"/>
    <m/>
    <n v="125"/>
    <x v="0"/>
    <s v="MOTOCICLETA"/>
    <s v="PARTICULAR"/>
    <m/>
    <x v="2"/>
    <s v="SI"/>
    <s v="NEGATIVA"/>
    <d v="1996-01-31T00:00:00"/>
    <n v="29"/>
    <e v="#NAME?"/>
    <s v="AUTOMÓVIL"/>
    <s v="PARTICULAR"/>
    <m/>
    <x v="2"/>
    <s v="SI"/>
    <s v="NEGATIVA"/>
    <d v="1975-11-14T00:00:00"/>
    <n v="49"/>
    <e v="#NAME?"/>
    <x v="1"/>
    <m/>
    <x v="0"/>
    <m/>
    <m/>
    <x v="1"/>
    <n v="1"/>
    <x v="0"/>
    <n v="1"/>
    <m/>
    <x v="0"/>
    <m/>
    <m/>
    <m/>
    <m/>
    <x v="0"/>
    <m/>
    <m/>
    <n v="1"/>
    <x v="0"/>
    <x v="6"/>
    <x v="2"/>
    <m/>
  </r>
  <r>
    <d v="2023-07-16T00:00:00"/>
    <s v="CLLE 5 3 16"/>
    <s v="4°32'44&quot;N"/>
    <s v="74°36'36.0&quot;W"/>
    <s v="EMILIO SIERRA"/>
    <s v="COMUNA CENTRO"/>
    <m/>
    <s v="COMUNA CENTRO"/>
    <s v="MASCULINO"/>
    <d v="1899-12-30T18:45:00"/>
    <x v="0"/>
    <x v="0"/>
    <s v="NO APLICA"/>
    <x v="0"/>
    <s v="PARTICULAR"/>
    <n v="115"/>
    <x v="0"/>
    <s v="SI"/>
    <s v="POSITIVA"/>
    <d v="1967-05-12T00:00:00"/>
    <n v="58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6"/>
    <x v="2"/>
    <m/>
  </r>
  <r>
    <d v="2023-07-16T00:00:00"/>
    <s v="CALLE 25 44 36B"/>
    <s v="4°19'43&quot;N"/>
    <s v="74°23'17.0&quot;W"/>
    <s v="LA QUERENCIA"/>
    <s v="COMUNA SUR OCCIDENTAL"/>
    <m/>
    <s v="COMUNA SUR OCCIDENTAL"/>
    <s v="MASCULINO"/>
    <d v="1899-12-30T06:20:00"/>
    <x v="0"/>
    <x v="1"/>
    <s v="VEHÍCULO"/>
    <x v="1"/>
    <s v="PARTICULAR"/>
    <m/>
    <x v="1"/>
    <s v="SI"/>
    <s v="NEGATIVA"/>
    <d v="1989-08-09T00:00:00"/>
    <n v="35"/>
    <x v="0"/>
    <s v="CAMIONETA"/>
    <s v="PARTICULAR"/>
    <n v="123"/>
    <x v="2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2"/>
    <m/>
  </r>
  <r>
    <d v="2023-08-02T00:00:00"/>
    <s v="CRA 8 ENTRE AV PALMAS CLL 9"/>
    <s v="4°20'32&quot;N"/>
    <s v="74°21'47.0&quot;W"/>
    <s v="CENTRO"/>
    <s v="COMUNA CENTRO"/>
    <m/>
    <s v="COMUNA CENTRO"/>
    <s v="MASCULINO"/>
    <d v="1899-12-30T13:25:00"/>
    <x v="0"/>
    <x v="1"/>
    <s v="NO APLICA"/>
    <x v="0"/>
    <s v="PÚBLICO"/>
    <n v="157"/>
    <x v="0"/>
    <s v="SI"/>
    <s v="NEGATIVA"/>
    <d v="1956-09-15T00:00:00"/>
    <n v="68"/>
    <x v="0"/>
    <m/>
    <m/>
    <m/>
    <x v="0"/>
    <m/>
    <m/>
    <d v="2008-06-01T00:00:00"/>
    <n v="17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7"/>
    <x v="2"/>
    <m/>
  </r>
  <r>
    <d v="2023-08-04T00:00:00"/>
    <s v="KM 8 VEREDA LA TRINIDAD"/>
    <s v="4°37'24&quot;N"/>
    <s v="74°34'36.0&quot;W"/>
    <s v="VEREDA TIERRA NEGRA"/>
    <m/>
    <s v="CORREG. NORTE"/>
    <s v="CORREG. NORTE"/>
    <s v="MASCULINO"/>
    <d v="1899-12-30T16:55:00"/>
    <x v="0"/>
    <x v="1"/>
    <s v="VEHÍCULO"/>
    <x v="1"/>
    <s v="PARTICULAR"/>
    <m/>
    <x v="1"/>
    <s v="SI"/>
    <s v="NEGATIVA"/>
    <d v="1985-11-15T00:00:00"/>
    <n v="39"/>
    <x v="0"/>
    <s v="MOTOCICLETA"/>
    <s v="PARTICULAR"/>
    <n v="101"/>
    <x v="2"/>
    <s v="SI"/>
    <s v="NEGATIVA"/>
    <d v="2000-11-01T00:00:00"/>
    <n v="24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1"/>
    <x v="0"/>
    <x v="7"/>
    <x v="2"/>
    <m/>
  </r>
  <r>
    <d v="2023-08-11T00:00:00"/>
    <s v="TV 12 CON CALLE 23"/>
    <m/>
    <m/>
    <s v="SANTA TERESITA"/>
    <s v="COMUNA SUR ORIENTAL"/>
    <m/>
    <s v="COMUNA SUR ORIENTAL"/>
    <s v="MASCULINO"/>
    <d v="1901-12-30T00:00:00"/>
    <x v="0"/>
    <x v="0"/>
    <s v="VEHÍCULO"/>
    <x v="1"/>
    <s v="PARTICULAR"/>
    <n v="157"/>
    <x v="1"/>
    <s v="SI"/>
    <s v="NEGATIVA"/>
    <d v="1987-10-11T00:00:00"/>
    <n v="37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7"/>
    <x v="2"/>
    <m/>
  </r>
  <r>
    <d v="2023-08-11T00:00:00"/>
    <s v="CRA 6 CALLE 19B"/>
    <m/>
    <m/>
    <s v="BALMORAL"/>
    <s v="COMUNA SUR ORIENTAL"/>
    <m/>
    <s v="COMUNA SUR ORIENTAL"/>
    <s v="MASCULINO"/>
    <d v="1899-12-30T14:05:00"/>
    <x v="0"/>
    <x v="1"/>
    <s v="VEHÍCULO"/>
    <x v="0"/>
    <s v="PÚBLICO"/>
    <n v="122"/>
    <x v="1"/>
    <s v="SI"/>
    <s v="NEGATIVA"/>
    <d v="1970-08-01T00:00:00"/>
    <n v="54"/>
    <x v="0"/>
    <s v="MOTOCICLETA"/>
    <s v="PARTICULAR"/>
    <n v="157"/>
    <x v="1"/>
    <s v="SI"/>
    <s v="NEGATIVA"/>
    <d v="2001-09-22T00:00:00"/>
    <n v="2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2"/>
    <m/>
  </r>
  <r>
    <d v="2023-08-12T00:00:00"/>
    <s v="CLL 25 36 73"/>
    <s v="4°38'27&quot;N"/>
    <s v="74°38'67.0&quot;W"/>
    <s v="LA QUERENCIA"/>
    <s v="COMUNA SUR OCCIDENTAL"/>
    <m/>
    <s v="COMUNA SUR OCCIDENTAL"/>
    <s v="MASCULINO"/>
    <d v="1899-12-30T06:20:00"/>
    <x v="0"/>
    <x v="1"/>
    <s v="VEHÍCULO"/>
    <x v="1"/>
    <s v="PARTICULAR"/>
    <n v="114"/>
    <x v="0"/>
    <s v="NO"/>
    <m/>
    <m/>
    <n v="125"/>
    <x v="0"/>
    <s v="BICICLETA"/>
    <s v="PARTICULAR"/>
    <m/>
    <x v="1"/>
    <s v="NO"/>
    <m/>
    <d v="1956-06-24T00:00:00"/>
    <n v="6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2"/>
    <m/>
  </r>
  <r>
    <d v="2023-08-16T00:00:00"/>
    <s v="TV 17 DG 23"/>
    <s v="4°19'53&quot;N"/>
    <s v="74°22'17.0&quot;W"/>
    <s v="LA MARSELLA"/>
    <s v="COMUNA SUR ORIENTAL"/>
    <m/>
    <s v="COMUNA SUR ORIENTAL"/>
    <s v="MASCULINO"/>
    <d v="1899-12-30T08:35:00"/>
    <x v="0"/>
    <x v="1"/>
    <s v="NO APLICA"/>
    <x v="1"/>
    <s v="PARTICULAR"/>
    <n v="157"/>
    <x v="1"/>
    <s v="SI"/>
    <s v="NEGATIVA"/>
    <d v="1995-05-30T00:00:00"/>
    <n v="30"/>
    <x v="0"/>
    <s v="CAMIONETA"/>
    <s v="PARTICULAR"/>
    <n v="157"/>
    <x v="2"/>
    <s v="SI"/>
    <s v="NEGATIVA"/>
    <d v="1985-12-18T00:00:00"/>
    <n v="3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2"/>
    <m/>
  </r>
  <r>
    <d v="2023-08-16T00:00:00"/>
    <s v="TV 12 CALLE 16B"/>
    <s v="4°20'14&quot;N"/>
    <s v="74°21'55.0&quot;W"/>
    <s v="CENTRO"/>
    <s v="COMUNA CENTRO"/>
    <m/>
    <s v="COMUNA CENTRO"/>
    <s v="MASCULINO"/>
    <d v="1899-12-30T12:50:00"/>
    <x v="0"/>
    <x v="1"/>
    <s v="VEHÍCULO"/>
    <x v="0"/>
    <s v="PARTICULAR"/>
    <m/>
    <x v="0"/>
    <s v="SI"/>
    <s v="NEGATIVA"/>
    <d v="1962-08-20T00:00:00"/>
    <n v="62"/>
    <x v="0"/>
    <s v="MOTOCICLETA"/>
    <s v="PARTICULAR"/>
    <m/>
    <x v="1"/>
    <s v="SI"/>
    <s v="NEGATIVA"/>
    <d v="2004-02-04T00:00:00"/>
    <n v="2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2"/>
    <m/>
  </r>
  <r>
    <d v="2023-08-19T00:00:00"/>
    <s v="CRA 6 14 75"/>
    <s v="4°33'74&quot;N"/>
    <s v="74°36'17.0&quot;W"/>
    <s v="COBURGO"/>
    <s v="COMUNA ORIENTAL"/>
    <m/>
    <s v="COMUNA ORIENTAL"/>
    <s v="MASCULINO"/>
    <d v="1899-12-30T14:45:00"/>
    <x v="0"/>
    <x v="1"/>
    <s v="VEHÍCULO"/>
    <x v="0"/>
    <s v="PARTICULAR"/>
    <n v="141"/>
    <x v="0"/>
    <s v="NO"/>
    <m/>
    <d v="1956-06-20T00:00:00"/>
    <n v="69"/>
    <x v="0"/>
    <s v="MOTOCICLETA"/>
    <s v="PARTICULAR"/>
    <n v="105"/>
    <x v="1"/>
    <s v="SI"/>
    <s v="NEGATIVA"/>
    <d v="2005-02-09T00:00:00"/>
    <n v="2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2"/>
    <m/>
  </r>
  <r>
    <d v="2023-08-21T00:00:00"/>
    <s v="TV 12 CON CLL 22"/>
    <m/>
    <m/>
    <s v="BALMORAL"/>
    <s v="COMUNA SUR ORIENTAL"/>
    <m/>
    <s v="COMUNA SUR ORIENTAL"/>
    <s v="MASCULINO"/>
    <d v="1899-12-30T16:10:00"/>
    <x v="0"/>
    <x v="1"/>
    <s v="VEHÍCULO"/>
    <x v="2"/>
    <s v="OFICIAL"/>
    <m/>
    <x v="0"/>
    <s v="SI"/>
    <s v="NEGATIVA"/>
    <d v="1985-08-19T00:00:00"/>
    <n v="39"/>
    <x v="0"/>
    <s v="MOTOCICLETA"/>
    <s v="PARTICULAR"/>
    <n v="157"/>
    <x v="1"/>
    <s v="SI"/>
    <s v="NEGATIVA"/>
    <d v="2003-08-26T00:00:00"/>
    <n v="2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2"/>
    <m/>
  </r>
  <r>
    <d v="2023-08-22T00:00:00"/>
    <s v="TV 12 DG 19 B"/>
    <s v="4°33'36&quot;N"/>
    <s v="74°36'98.0&quot;W"/>
    <s v="BALMORAL"/>
    <s v="COMUNA SUR ORIENTAL"/>
    <m/>
    <s v="COMUNA SUR ORIENTAL"/>
    <s v="MASCULINO"/>
    <d v="1899-12-30T01:25:00"/>
    <x v="0"/>
    <x v="1"/>
    <s v="VEHÍCULO"/>
    <x v="10"/>
    <s v="PÚBLICO"/>
    <n v="103"/>
    <x v="0"/>
    <s v="SI"/>
    <s v="NEGATIVA"/>
    <d v="1997-04-11T00:00:00"/>
    <n v="28"/>
    <x v="0"/>
    <s v="MICROBÚS"/>
    <s v="PÚBLICO"/>
    <m/>
    <x v="2"/>
    <s v="SI"/>
    <s v="NEGATIVA"/>
    <d v="1994-12-08T00:00:00"/>
    <n v="30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n v="1"/>
    <m/>
    <x v="0"/>
    <m/>
    <m/>
    <n v="1"/>
    <x v="0"/>
    <x v="7"/>
    <x v="2"/>
    <m/>
  </r>
  <r>
    <d v="2023-08-23T00:00:00"/>
    <s v="CRA 6 19 64"/>
    <s v="4°33'14&quot;N"/>
    <s v="74°36'53.0&quot;W"/>
    <s v="BALMORAL"/>
    <s v="COMUNA SUR ORIENTAL"/>
    <m/>
    <s v="COMUNA SUR ORIENTAL"/>
    <s v="MASCULINO"/>
    <d v="1899-12-30T19:40:00"/>
    <x v="0"/>
    <x v="1"/>
    <s v="VEHÍCULO"/>
    <x v="1"/>
    <s v="PARTICULAR"/>
    <n v="157"/>
    <x v="1"/>
    <s v="SI"/>
    <s v="NEGATIVA"/>
    <d v="1998-09-23T00:00:00"/>
    <n v="26"/>
    <x v="0"/>
    <s v="MOTOCICLETA"/>
    <s v="PARTICULAR"/>
    <n v="157"/>
    <x v="1"/>
    <s v="SI"/>
    <s v="NEGATIVA"/>
    <d v="1989-07-30T00:00:00"/>
    <n v="3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7"/>
    <x v="2"/>
    <m/>
  </r>
  <r>
    <d v="2023-08-23T00:00:00"/>
    <s v="CRA 27 CLL 3"/>
    <s v="4°34'55&quot;N"/>
    <s v="74°37'73.0&quot;W"/>
    <s v="FRENTE TERMINAL"/>
    <s v="COMUNA OCCIDENTAL"/>
    <m/>
    <s v="COMUNA OCCIDENTAL"/>
    <s v="MASCULINO"/>
    <d v="1899-12-30T21:15:00"/>
    <x v="0"/>
    <x v="1"/>
    <s v="VEHÍCULO"/>
    <x v="8"/>
    <s v="PARTICULAR"/>
    <n v="122"/>
    <x v="0"/>
    <s v="SI"/>
    <s v="NEGATIVA"/>
    <d v="1939-02-24T00:00:00"/>
    <n v="86"/>
    <x v="0"/>
    <s v="MOTOCICLETA"/>
    <s v="PARTICULAR"/>
    <n v="139"/>
    <x v="1"/>
    <s v="SI"/>
    <s v="NEGATIVA"/>
    <d v="2002-11-20T00:00:00"/>
    <n v="22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0"/>
    <m/>
    <m/>
    <n v="1"/>
    <x v="0"/>
    <x v="7"/>
    <x v="2"/>
    <m/>
  </r>
  <r>
    <d v="2023-08-26T00:00:00"/>
    <s v="CLL 30 2 ESTE 90"/>
    <s v="4°19'17&quot;N"/>
    <s v="74°21'35.0&quot;W"/>
    <s v="SAUCES"/>
    <s v="COMUNA ORIENTAL"/>
    <m/>
    <s v="COMUNA ORIENTAL"/>
    <s v="MASCULINO"/>
    <d v="1899-12-30T16:56:00"/>
    <x v="0"/>
    <x v="4"/>
    <s v="NO APLICA"/>
    <x v="10"/>
    <s v="PÚBLICO"/>
    <n v="154"/>
    <x v="0"/>
    <s v="SI"/>
    <s v="NEGATIVA"/>
    <d v="1969-04-15T00:00:00"/>
    <n v="56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7"/>
    <x v="2"/>
    <m/>
  </r>
  <r>
    <d v="2023-08-26T00:00:00"/>
    <s v="CLL 25 50 112"/>
    <s v="4°19'37&quot;N"/>
    <s v="74°23'40.0&quot;W"/>
    <s v="MAIZ AMARILLO"/>
    <s v="COMUNA SUR OCCIDENTAL"/>
    <m/>
    <s v="COMUNA SUR OCCIDENTAL"/>
    <s v="MASCULINO"/>
    <d v="1899-12-30T07:30:00"/>
    <x v="0"/>
    <x v="1"/>
    <s v="NO APLICA"/>
    <x v="2"/>
    <s v="PÚBLICO"/>
    <m/>
    <x v="0"/>
    <s v="SI"/>
    <s v="NEGATIVA"/>
    <d v="1959-09-30T00:00:00"/>
    <n v="65"/>
    <x v="0"/>
    <s v="MOTOCICLETA"/>
    <s v="PARTICULAR"/>
    <s v="102-139"/>
    <x v="1"/>
    <s v="SI"/>
    <s v="NEGATIVA"/>
    <d v="2005-02-04T00:00:00"/>
    <n v="2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2"/>
    <m/>
  </r>
  <r>
    <d v="2023-08-24T00:00:00"/>
    <s v="TV 12 CRA 9"/>
    <s v="4°33'42&quot;N"/>
    <s v="74°36'36.0&quot;W"/>
    <s v="CENTRO"/>
    <s v="COMUNA CENTRO"/>
    <m/>
    <s v="COMUNA CENTRO"/>
    <s v="MASCULINO"/>
    <d v="1899-12-30T00:10:00"/>
    <x v="0"/>
    <x v="1"/>
    <s v="VEHÍCULO"/>
    <x v="0"/>
    <s v="PÚBLICO"/>
    <m/>
    <x v="0"/>
    <s v="SI"/>
    <s v="NEGATIVA"/>
    <d v="1968-03-17T00:00:00"/>
    <n v="57"/>
    <x v="0"/>
    <s v="MOTOCICLETA"/>
    <s v="PARTICULAR"/>
    <n v="142"/>
    <x v="1"/>
    <s v="SI"/>
    <s v="NEGATIVA"/>
    <d v="2006-11-17T00:00:00"/>
    <n v="18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7"/>
    <x v="2"/>
    <m/>
  </r>
  <r>
    <d v="2023-08-30T00:00:00"/>
    <s v="TV 12 CLL 16B"/>
    <s v="4°20'13&quot;N"/>
    <s v="74°21'56.0&quot;W"/>
    <s v="CENTRO"/>
    <s v="COMUNA CENTRO"/>
    <m/>
    <s v="COMUNA CENTRO"/>
    <s v="MASCULINO"/>
    <d v="1899-12-30T18:28:00"/>
    <x v="0"/>
    <x v="0"/>
    <s v="NO APLICA"/>
    <x v="1"/>
    <s v="PARTICULAR"/>
    <n v="127"/>
    <x v="0"/>
    <s v="SI"/>
    <s v="NEGATIVA"/>
    <d v="1999-10-11T00:00:00"/>
    <n v="2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7"/>
    <x v="2"/>
    <m/>
  </r>
  <r>
    <d v="2023-08-01T00:00:00"/>
    <s v="VIA GIRARDOT BOGOTA KM 72+050"/>
    <s v="4°21'43&quot;N"/>
    <s v="74°22'49.0&quot;W"/>
    <s v="QUEBRAJACHO"/>
    <m/>
    <s v="CORREG. OCCIDENTAL"/>
    <s v="CORREG. OCCIDENTAL"/>
    <s v="MASCULINO"/>
    <d v="1899-12-30T14:15:00"/>
    <x v="0"/>
    <x v="1"/>
    <s v="VEHÍCULO"/>
    <x v="8"/>
    <s v="PARTICULAR"/>
    <m/>
    <x v="0"/>
    <s v="SI"/>
    <s v="NEGATIVA"/>
    <d v="1966-08-27T00:00:00"/>
    <n v="58"/>
    <x v="0"/>
    <s v="MOTOCICLETA"/>
    <s v="PARTICULAR"/>
    <n v="121"/>
    <x v="1"/>
    <s v="SI"/>
    <s v="NEGATIVA"/>
    <d v="1954-04-16T00:00:00"/>
    <n v="7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2"/>
    <m/>
  </r>
  <r>
    <d v="2023-08-01T00:00:00"/>
    <s v="VIA GIRARDOT BOGOTA KM 46+150"/>
    <s v="4°15'22&quot;N"/>
    <s v="74°31'36.0&quot;W"/>
    <s v="BOQUERON"/>
    <m/>
    <s v="CORREG. SUR OCCIDENTAL"/>
    <s v="CORREG. SUR OCCIDENTAL"/>
    <s v="MASCULINO"/>
    <d v="1899-12-30T17:15:00"/>
    <x v="0"/>
    <x v="1"/>
    <s v="VEHÍCULO"/>
    <x v="1"/>
    <s v="PARTICULAR"/>
    <m/>
    <x v="1"/>
    <s v="SI"/>
    <s v="NEGATIVA"/>
    <d v="2001-03-12T00:00:00"/>
    <n v="24"/>
    <x v="0"/>
    <s v="CAMIONETA"/>
    <s v="PÚBLICO"/>
    <n v="157"/>
    <x v="2"/>
    <s v="SI"/>
    <s v="NEGATIVA"/>
    <d v="1985-06-11T00:00:00"/>
    <n v="4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2"/>
    <m/>
  </r>
  <r>
    <d v="2023-08-05T00:00:00"/>
    <s v="VIA BOGOTA GIRARDOT KM 5+270"/>
    <s v="4°20'56&quot;N"/>
    <s v="74°23'28.0&quot;W"/>
    <s v="GLORIETA LUCHO HERRERA"/>
    <m/>
    <s v="CORREG. OCCIDENTAL"/>
    <s v="CORREG. OCCIDENTAL"/>
    <s v="MASCULINO"/>
    <d v="1899-12-30T15:20:00"/>
    <x v="0"/>
    <x v="1"/>
    <s v="OBJETO FIJO"/>
    <x v="2"/>
    <s v="PÚBLICO"/>
    <n v="157"/>
    <x v="1"/>
    <s v="SI"/>
    <s v="NEGATIVA"/>
    <d v="1993-07-03T00:00:00"/>
    <n v="31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2"/>
    <m/>
  </r>
  <r>
    <d v="2023-08-07T00:00:00"/>
    <s v="VIA GIRARDOT BOGOTA KM 4+500"/>
    <s v="4°20'46&quot;N"/>
    <s v="74°23'81.0&quot;W"/>
    <s v="VARIANTE"/>
    <m/>
    <s v="CORREG. OCCIDENTAL"/>
    <s v="CORREG. OCCIDENTAL"/>
    <s v="MASCULINO"/>
    <d v="1899-12-30T18:40:00"/>
    <x v="0"/>
    <x v="0"/>
    <s v="SEMOVIENTE"/>
    <x v="1"/>
    <s v="PARTICULAR"/>
    <n v="307"/>
    <x v="1"/>
    <s v="SI"/>
    <s v="NEGATIVA"/>
    <d v="1987-01-11T00:00:00"/>
    <n v="38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7"/>
    <x v="2"/>
    <m/>
  </r>
  <r>
    <d v="2023-08-23T00:00:00"/>
    <s v="VIA GIRARDOT BOGOTA KM 70+800"/>
    <s v="4°22'34&quot;N"/>
    <s v="74°21'09.0&quot;W"/>
    <s v="LA PUERTA"/>
    <m/>
    <s v="CORREG. SUR OCCIDENTAL"/>
    <s v="CORREG. SUR OCCIDENTAL"/>
    <s v="MASCULINO"/>
    <d v="1899-12-30T00:30:00"/>
    <x v="0"/>
    <x v="1"/>
    <s v="VEHÍCULO"/>
    <x v="1"/>
    <s v="PARTICULAR"/>
    <n v="104"/>
    <x v="1"/>
    <s v="NO"/>
    <m/>
    <d v="1997-03-19T00:00:00"/>
    <n v="28"/>
    <x v="0"/>
    <s v="CAMIÓN"/>
    <s v="PARTICULAR"/>
    <m/>
    <x v="2"/>
    <s v="SI"/>
    <s v="NEGATIVA"/>
    <d v="2002-03-08T00:00:00"/>
    <n v="2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2"/>
    <m/>
  </r>
  <r>
    <d v="2023-08-30T00:00:00"/>
    <s v="VIA GIRARDOT BOGOTA KM 45+500"/>
    <s v="4°15'17&quot;N"/>
    <s v="74°31'29.0&quot;W"/>
    <s v="EL TRIUNFO"/>
    <m/>
    <s v="CORREG. SUR OCCIDENTAL"/>
    <s v="CORREG. SUR OCCIDENTAL"/>
    <s v="MASCULINO"/>
    <d v="1899-12-30T14:20:00"/>
    <x v="1"/>
    <x v="0"/>
    <s v="NO APLICA"/>
    <x v="3"/>
    <s v="PÚBLICO"/>
    <m/>
    <x v="0"/>
    <s v="SI"/>
    <s v="NEGATIVA"/>
    <d v="1994-08-25T00:00:00"/>
    <n v="30"/>
    <x v="0"/>
    <m/>
    <m/>
    <m/>
    <x v="0"/>
    <m/>
    <m/>
    <m/>
    <n v="125"/>
    <e v="#NAME?"/>
    <m/>
    <m/>
    <m/>
    <x v="0"/>
    <m/>
    <m/>
    <m/>
    <n v="125"/>
    <e v="#NAME?"/>
    <x v="0"/>
    <m/>
    <x v="1"/>
    <m/>
    <m/>
    <x v="0"/>
    <m/>
    <x v="0"/>
    <m/>
    <m/>
    <x v="0"/>
    <m/>
    <m/>
    <m/>
    <m/>
    <x v="0"/>
    <m/>
    <m/>
    <m/>
    <x v="1"/>
    <x v="7"/>
    <x v="2"/>
    <s v="CON MUERTOS"/>
  </r>
  <r>
    <d v="2023-08-31T00:00:00"/>
    <s v="VIA GIRARDOT BOGOTA KM 75+200"/>
    <s v="4°23'04&quot;N"/>
    <s v="74°23'21.0&quot;W"/>
    <s v="LA PUERTA"/>
    <m/>
    <s v="CORREG. SUR OCCIDENTAL"/>
    <s v="CORREG. SUR OCCIDENTAL"/>
    <s v="MASCULINO"/>
    <d v="1899-12-30T00:50:00"/>
    <x v="0"/>
    <x v="1"/>
    <s v="VEHÍCULO"/>
    <x v="1"/>
    <s v="PARTICULAR"/>
    <n v="127"/>
    <x v="1"/>
    <s v="NO"/>
    <m/>
    <d v="1988-08-08T00:00:00"/>
    <n v="36"/>
    <x v="0"/>
    <s v="TRACTOCAMION"/>
    <s v="PÚBLICO"/>
    <m/>
    <x v="2"/>
    <s v="SI"/>
    <s v="NEGATIVA"/>
    <d v="1961-01-26T00:00:00"/>
    <n v="64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7"/>
    <x v="2"/>
    <m/>
  </r>
  <r>
    <d v="2023-09-04T00:00:00"/>
    <s v="VIA GIRADOT - BOGOTA KM 5+400"/>
    <s v="4°20'56&quot;N"/>
    <s v="74°23'28.0&quot;W"/>
    <s v="NOVILLERO"/>
    <m/>
    <s v="CORREG. OCCIDENTAL"/>
    <s v="CORREG. OCCIDENTAL"/>
    <s v="MASCULINO"/>
    <d v="1899-12-30T07:40:00"/>
    <x v="0"/>
    <x v="1"/>
    <s v="VEHÍCULO"/>
    <x v="1"/>
    <s v="PARTICULAR"/>
    <n v="157"/>
    <x v="1"/>
    <s v="SI"/>
    <s v="NEGATIVA"/>
    <d v="1997-12-04T00:00:00"/>
    <n v="27"/>
    <x v="0"/>
    <s v="CAMIÓN"/>
    <s v="PÚBLICO"/>
    <m/>
    <x v="2"/>
    <s v="SI"/>
    <s v="NEGATIVA"/>
    <d v="1991-05-28T00:00:00"/>
    <n v="34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8"/>
    <x v="2"/>
    <m/>
  </r>
  <r>
    <d v="2023-09-10T00:00:00"/>
    <s v="VIA GIRADOT - BOGOTA KM 49+400"/>
    <s v="4°15'45&quot;N"/>
    <s v="74°31'22.0&quot;W"/>
    <s v="EL TRIUNFO"/>
    <m/>
    <s v="CORREG. SUR OCCIDENTAL"/>
    <s v="CORREG. SUR OCCIDENTAL"/>
    <s v="MASCULINO"/>
    <d v="1899-12-30T15:30:00"/>
    <x v="0"/>
    <x v="1"/>
    <s v="VEHÍCULO"/>
    <x v="0"/>
    <s v="PARTICULAR"/>
    <m/>
    <x v="0"/>
    <s v="SI"/>
    <s v="NEGATIVA"/>
    <d v="1997-11-03T00:00:00"/>
    <n v="27"/>
    <x v="0"/>
    <s v="MOTOCICLETA"/>
    <s v="PARTICULAR"/>
    <n v="102"/>
    <x v="1"/>
    <s v="SI"/>
    <s v="NEGATIVA"/>
    <d v="1984-04-05T00:00:00"/>
    <n v="41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8"/>
    <x v="2"/>
    <m/>
  </r>
  <r>
    <d v="2023-09-27T00:00:00"/>
    <s v="VIA GIRADOT - BOGOTA KM 46+140"/>
    <s v="4°15'23&quot;N"/>
    <s v="74°31'38.0&quot;W"/>
    <s v="EL TRIUNFO"/>
    <m/>
    <s v="CORREG. SUR OCCIDENTAL"/>
    <s v="CORREG. SUR OCCIDENTAL"/>
    <s v="MASCULINO"/>
    <d v="1899-12-30T18:50:00"/>
    <x v="1"/>
    <x v="2"/>
    <s v="NO APLICA"/>
    <x v="1"/>
    <s v="PARTICULAR"/>
    <n v="157"/>
    <x v="3"/>
    <s v="NO"/>
    <m/>
    <d v="1994-07-09T00:00:00"/>
    <n v="30"/>
    <x v="0"/>
    <s v="TRACTOCAMION"/>
    <s v="PÚBLICO"/>
    <m/>
    <x v="0"/>
    <s v="SI"/>
    <s v="NEGATIVA"/>
    <d v="1969-04-22T00:00:00"/>
    <n v="56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8"/>
    <x v="2"/>
    <s v="CON MUERTOS"/>
  </r>
  <r>
    <d v="2023-09-05T00:00:00"/>
    <s v="VIA ARBELAEZ"/>
    <s v="4°19'75&quot;N"/>
    <s v="74°23'44.0&quot;W"/>
    <s v="VEREDA LA ISLA"/>
    <m/>
    <s v="CORREG. SUR OCCIDENTAL"/>
    <s v="CORREG. SUR OCCIDENTAL"/>
    <s v="MASCULINO"/>
    <d v="1899-12-30T17:25:00"/>
    <x v="0"/>
    <x v="1"/>
    <s v="VEHÍCULO"/>
    <x v="1"/>
    <s v="PARTICULAR"/>
    <m/>
    <x v="1"/>
    <s v="SI"/>
    <s v="NEGATIVA"/>
    <d v="1967-08-14T00:00:00"/>
    <n v="57"/>
    <x v="0"/>
    <s v="MOTOCICLETA"/>
    <s v="PARTICULAR"/>
    <n v="157"/>
    <x v="1"/>
    <s v="SI"/>
    <s v="NEGATIVA"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8"/>
    <x v="2"/>
    <m/>
  </r>
  <r>
    <d v="2023-09-01T00:00:00"/>
    <s v="TRANS 13A DG 23"/>
    <s v="4°33'27&quot;N"/>
    <s v="74°37'22.0&quot;W"/>
    <s v="SAUCES"/>
    <s v="COMUNA SUR ORIENTAL"/>
    <m/>
    <s v="COMUNA SUR ORIENTAL"/>
    <s v="FEMENINO"/>
    <d v="1899-12-30T06:10:00"/>
    <x v="0"/>
    <x v="1"/>
    <s v="VEHÍCULO"/>
    <x v="0"/>
    <s v="PARTICULAR"/>
    <n v="132"/>
    <x v="0"/>
    <s v="SI"/>
    <s v="NEGATIVA"/>
    <d v="1958-09-18T00:00:00"/>
    <n v="66"/>
    <x v="0"/>
    <s v="MOTOCICLETA"/>
    <s v="PARTICULAR"/>
    <m/>
    <x v="1"/>
    <s v="SI"/>
    <s v="NEGATIVA"/>
    <d v="1994-12-20T00:00:00"/>
    <n v="3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8"/>
    <x v="2"/>
    <m/>
  </r>
  <r>
    <d v="2023-09-01T00:00:00"/>
    <s v="TRANSVERSLA 12 No. 14 41"/>
    <s v="4°33'87&quot;N"/>
    <s v="74°36'42.0&quot;W"/>
    <s v="FONTANAR"/>
    <m/>
    <s v="CORREG. OCCIDENTAL"/>
    <s v="CORREG. OCCIDENTAL"/>
    <s v="MASCULINO"/>
    <d v="1899-12-30T11:40:00"/>
    <x v="0"/>
    <x v="0"/>
    <s v="NO APLICA"/>
    <x v="1"/>
    <s v="PARTICULAR"/>
    <n v="139"/>
    <x v="0"/>
    <s v="SI"/>
    <s v="NEGATIVA"/>
    <d v="2004-10-28T00:00:00"/>
    <n v="20"/>
    <x v="0"/>
    <m/>
    <m/>
    <m/>
    <x v="0"/>
    <m/>
    <m/>
    <m/>
    <n v="125"/>
    <e v="#NAME?"/>
    <m/>
    <m/>
    <m/>
    <x v="0"/>
    <m/>
    <m/>
    <m/>
    <n v="125"/>
    <e v="#NAME?"/>
    <x v="0"/>
    <n v="1"/>
    <x v="1"/>
    <m/>
    <m/>
    <x v="0"/>
    <m/>
    <x v="0"/>
    <m/>
    <m/>
    <x v="0"/>
    <m/>
    <m/>
    <m/>
    <m/>
    <x v="0"/>
    <m/>
    <m/>
    <n v="1"/>
    <x v="0"/>
    <x v="8"/>
    <x v="2"/>
    <m/>
  </r>
  <r>
    <d v="2023-09-02T00:00:00"/>
    <s v="CLL 4 NORTE 16A 19"/>
    <m/>
    <m/>
    <s v="HURBANIZACION VILLA LUZ"/>
    <s v="COMUNA NORTE"/>
    <m/>
    <s v="COMUNA NORTE"/>
    <s v="FEMENINO"/>
    <d v="1899-12-30T16:05:00"/>
    <x v="0"/>
    <x v="0"/>
    <s v="VEHÍCULO"/>
    <x v="1"/>
    <s v="PARTICULAR"/>
    <n v="157"/>
    <x v="0"/>
    <s v="NO"/>
    <m/>
    <d v="1996-12-20T00:00:00"/>
    <n v="28"/>
    <x v="0"/>
    <m/>
    <m/>
    <m/>
    <x v="0"/>
    <m/>
    <m/>
    <m/>
    <n v="125"/>
    <e v="#NAME?"/>
    <m/>
    <m/>
    <m/>
    <x v="0"/>
    <m/>
    <m/>
    <m/>
    <n v="125"/>
    <e v="#NAME?"/>
    <x v="0"/>
    <n v="1"/>
    <x v="1"/>
    <m/>
    <m/>
    <x v="0"/>
    <m/>
    <x v="0"/>
    <m/>
    <m/>
    <x v="0"/>
    <m/>
    <m/>
    <m/>
    <m/>
    <x v="0"/>
    <m/>
    <m/>
    <n v="1"/>
    <x v="0"/>
    <x v="8"/>
    <x v="2"/>
    <m/>
  </r>
  <r>
    <d v="2023-09-02T00:00:00"/>
    <s v="CALLE 25 61 110"/>
    <m/>
    <m/>
    <s v="FRENTE A LA SALIDA PARA ARBELAEZ"/>
    <s v="COMUNA SUR OCCIDENTAL"/>
    <m/>
    <s v="COMUNA SUR OCCIDENTAL"/>
    <s v="MASCULINO"/>
    <d v="1899-12-30T08:30:00"/>
    <x v="1"/>
    <x v="1"/>
    <s v="NO APLICA"/>
    <x v="3"/>
    <s v="PÚBLICO"/>
    <n v="143"/>
    <x v="0"/>
    <s v="SI"/>
    <s v="NEGATIVA"/>
    <d v="1967-08-14T00:00:00"/>
    <n v="57"/>
    <x v="0"/>
    <s v="MOTOCICLETA"/>
    <s v="PARTICULAR"/>
    <n v="157"/>
    <x v="3"/>
    <s v="NO"/>
    <m/>
    <d v="1995-12-25T00:00:00"/>
    <n v="2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8"/>
    <x v="2"/>
    <s v="CON MUERTOS"/>
  </r>
  <r>
    <d v="2023-09-05T00:00:00"/>
    <s v="CALLE 22 CRA 43 EDS COMBULOS"/>
    <s v="4°32'91&quot;N"/>
    <s v="74°38'64.0&quot;W"/>
    <s v="LOS CAMBULOS"/>
    <s v="COMUNA SUR OCCIDENTAL"/>
    <m/>
    <s v="COMUNA SUR OCCIDENTAL"/>
    <s v="MASCULINO"/>
    <d v="1899-12-30T08:34:00"/>
    <x v="0"/>
    <x v="0"/>
    <s v="NO APLICA"/>
    <x v="0"/>
    <s v="PARTICULAR"/>
    <m/>
    <x v="0"/>
    <s v="SI"/>
    <s v="NEGATIVA"/>
    <d v="1958-11-22T00:00:00"/>
    <n v="66"/>
    <x v="0"/>
    <s v="CAMIONETA"/>
    <s v="PARTICULAR"/>
    <n v="109"/>
    <x v="2"/>
    <s v="SI"/>
    <s v="NEGATIVA"/>
    <d v="1970-08-22T00:00:00"/>
    <n v="54"/>
    <e v="#NAME?"/>
    <m/>
    <m/>
    <m/>
    <x v="0"/>
    <m/>
    <m/>
    <m/>
    <n v="125"/>
    <e v="#NAME?"/>
    <x v="0"/>
    <n v="1"/>
    <x v="1"/>
    <m/>
    <m/>
    <x v="0"/>
    <m/>
    <x v="0"/>
    <m/>
    <m/>
    <x v="0"/>
    <m/>
    <m/>
    <m/>
    <m/>
    <x v="0"/>
    <m/>
    <m/>
    <n v="1"/>
    <x v="0"/>
    <x v="8"/>
    <x v="2"/>
    <m/>
  </r>
  <r>
    <d v="2023-09-05T00:00:00"/>
    <s v="CRA 8 CALLE 11 CENTRO"/>
    <s v="4°33'98&quot;N"/>
    <s v="74°36'27.0&quot;W"/>
    <s v="CENTRO"/>
    <s v="COMUNA CENTRO"/>
    <m/>
    <s v="COMUNA CENTRO"/>
    <s v="MASCULINO"/>
    <d v="1899-12-30T11:40:00"/>
    <x v="0"/>
    <x v="1"/>
    <s v="VEHÍCULO"/>
    <x v="0"/>
    <s v="PARTICULAR"/>
    <m/>
    <x v="0"/>
    <s v="SI"/>
    <s v="NEGATIVA"/>
    <d v="1968-10-23T00:00:00"/>
    <n v="56"/>
    <x v="0"/>
    <s v="MOTOCICLETA"/>
    <s v="PARTICULAR"/>
    <n v="123"/>
    <x v="1"/>
    <s v="SI"/>
    <s v="NEGATIVA"/>
    <d v="1996-02-17T00:00:00"/>
    <n v="2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8"/>
    <x v="2"/>
    <m/>
  </r>
  <r>
    <d v="2023-09-05T00:00:00"/>
    <s v="VEREDA LA ISLA FUSAGASUGA"/>
    <s v="4°19'75&quot;N"/>
    <s v="74°23'44.0&quot;W"/>
    <s v="VEREDA LA ISLA"/>
    <m/>
    <s v="CORREG. SUR OCCIDENTAL"/>
    <s v="CORREG. SUR OCCIDENTAL"/>
    <s v="MASCULINO"/>
    <m/>
    <x v="0"/>
    <x v="1"/>
    <s v="VEHÍCULO"/>
    <x v="1"/>
    <s v="PARTICULAR"/>
    <m/>
    <x v="1"/>
    <s v="SI"/>
    <s v="NEGATIVA"/>
    <d v="2000-10-01T00:00:00"/>
    <n v="24"/>
    <x v="0"/>
    <s v="CAMIÓN"/>
    <s v="PARTICULAR"/>
    <n v="157"/>
    <x v="1"/>
    <s v="SI"/>
    <s v="NEGATIVA"/>
    <d v="1974-05-03T00:00:00"/>
    <n v="51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2"/>
    <m/>
    <n v="3"/>
    <x v="0"/>
    <x v="8"/>
    <x v="2"/>
    <m/>
  </r>
  <r>
    <d v="2023-09-12T00:00:00"/>
    <s v="VIA PRINCIPAL QUE CONDUCE ARBELAEZ, VEREDAD LA ISLA"/>
    <s v="4°32'01&quot;N"/>
    <s v="74°39'08.0&quot;W"/>
    <s v="SECTOR RICO CUJA"/>
    <s v="COMUNA SUR OCCIDENTAL"/>
    <m/>
    <s v="COMUNA SUR OCCIDENTAL"/>
    <s v="MASCULINO"/>
    <d v="1899-12-30T17:00:00"/>
    <x v="0"/>
    <x v="1"/>
    <s v="VEHÍCULO"/>
    <x v="1"/>
    <s v="PARTICULAR"/>
    <n v="112"/>
    <x v="1"/>
    <s v="SI"/>
    <s v="NEGATIVA"/>
    <d v="2001-01-05T00:00:00"/>
    <n v="24"/>
    <x v="0"/>
    <s v="CAMIÓN"/>
    <s v="PARTICULAR"/>
    <m/>
    <x v="2"/>
    <s v="SI"/>
    <s v="NEGATIVA"/>
    <d v="1967-09-08T00:00:00"/>
    <n v="57"/>
    <e v="#NAME?"/>
    <m/>
    <m/>
    <m/>
    <x v="0"/>
    <m/>
    <m/>
    <m/>
    <m/>
    <e v="#NAME?"/>
    <x v="1"/>
    <m/>
    <x v="0"/>
    <m/>
    <m/>
    <x v="0"/>
    <m/>
    <x v="0"/>
    <m/>
    <m/>
    <x v="0"/>
    <m/>
    <m/>
    <m/>
    <m/>
    <x v="1"/>
    <n v="1"/>
    <m/>
    <n v="1"/>
    <x v="0"/>
    <x v="8"/>
    <x v="2"/>
    <m/>
  </r>
  <r>
    <d v="2023-09-16T00:00:00"/>
    <s v="CALLE 22 CRA 1"/>
    <s v="4°32'71&quot;N"/>
    <s v="74°36'11.0&quot;W"/>
    <s v="PRADOS DE ALTA GRACIA"/>
    <s v="COMUNA SUR ORIENTAL"/>
    <m/>
    <s v="COMUNA SUR ORIENTAL"/>
    <s v="MASCULINO"/>
    <d v="1899-12-30T19:50:00"/>
    <x v="0"/>
    <x v="1"/>
    <s v="VEHÍCULO"/>
    <x v="1"/>
    <s v="PARTICULAR"/>
    <m/>
    <x v="1"/>
    <s v="NO"/>
    <m/>
    <d v="1995-11-29T00:00:00"/>
    <n v="29"/>
    <x v="0"/>
    <s v="MOTOCICLETA"/>
    <s v="PARTICULAR"/>
    <n v="123"/>
    <x v="1"/>
    <s v="SI"/>
    <s v="NEGATIVA"/>
    <d v="2007-05-11T00:00:00"/>
    <n v="18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2"/>
    <m/>
    <n v="3"/>
    <x v="0"/>
    <x v="8"/>
    <x v="2"/>
    <m/>
  </r>
  <r>
    <d v="2023-09-17T00:00:00"/>
    <s v="TRV 12 CALLE 18"/>
    <s v="4°33'51&quot;N"/>
    <s v="74°36'75.0&quot;W"/>
    <s v="BALMORAL"/>
    <s v="COMUNA SUR ORIENTAL"/>
    <m/>
    <s v="COMUNA SUR ORIENTAL"/>
    <s v="MASCULINO"/>
    <d v="1899-12-30T23:10:00"/>
    <x v="0"/>
    <x v="1"/>
    <s v="VEHÍCULO"/>
    <x v="0"/>
    <s v="PARTICULAR"/>
    <m/>
    <x v="0"/>
    <s v="SI"/>
    <s v="NEGATIVA"/>
    <d v="1983-09-06T00:00:00"/>
    <n v="41"/>
    <x v="0"/>
    <s v="MOTOCICLETA"/>
    <s v="PARTICULAR"/>
    <n v="115"/>
    <x v="1"/>
    <s v="SI"/>
    <s v="POSITIVA"/>
    <d v="1996-07-02T00:00:00"/>
    <n v="2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8"/>
    <x v="2"/>
    <m/>
  </r>
  <r>
    <d v="2023-09-21T00:00:00"/>
    <s v="TRV 12 CALLE 16A"/>
    <s v="4°33'72&quot;N"/>
    <s v="74°36'53.0&quot;W"/>
    <s v="CENTRO"/>
    <s v="COMUNA CENTRO"/>
    <m/>
    <s v="COMUNA CENTRO"/>
    <s v="MASCULINO"/>
    <d v="1899-12-30T10:00:00"/>
    <x v="0"/>
    <x v="1"/>
    <s v="VEHÍCULO"/>
    <x v="2"/>
    <s v="PARTICULAR"/>
    <n v="123"/>
    <x v="0"/>
    <s v="SI"/>
    <s v="NEGATIVA"/>
    <d v="1945-12-22T00:00:00"/>
    <n v="79"/>
    <x v="0"/>
    <s v="MOTOCICLETA"/>
    <s v="PARTICULAR"/>
    <m/>
    <x v="1"/>
    <s v="SI"/>
    <s v="NEGATIVA"/>
    <d v="2005-01-15T00:00:00"/>
    <n v="2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8"/>
    <x v="2"/>
    <m/>
  </r>
  <r>
    <d v="2023-09-25T00:00:00"/>
    <s v="CRA 9 1 28 NORTE"/>
    <m/>
    <m/>
    <s v="NUEVA ESPERANZA"/>
    <s v="COMUNA NORTE"/>
    <m/>
    <s v="COMUNA NORTE"/>
    <s v="MASCULINO"/>
    <d v="1899-12-30T17:10:00"/>
    <x v="1"/>
    <x v="0"/>
    <s v="VEHÍCULO"/>
    <x v="0"/>
    <s v="PARTICULAR"/>
    <n v="157"/>
    <x v="0"/>
    <s v="SI"/>
    <s v="NEGATIVA"/>
    <d v="1955-10-11T00:00:00"/>
    <n v="69"/>
    <x v="0"/>
    <m/>
    <m/>
    <m/>
    <x v="0"/>
    <m/>
    <m/>
    <m/>
    <n v="125"/>
    <e v="#NAME?"/>
    <m/>
    <m/>
    <m/>
    <x v="0"/>
    <m/>
    <m/>
    <m/>
    <n v="125"/>
    <e v="#NAME?"/>
    <x v="0"/>
    <m/>
    <x v="1"/>
    <n v="1"/>
    <m/>
    <x v="0"/>
    <m/>
    <x v="0"/>
    <m/>
    <m/>
    <x v="0"/>
    <m/>
    <m/>
    <m/>
    <m/>
    <x v="0"/>
    <m/>
    <m/>
    <m/>
    <x v="1"/>
    <x v="8"/>
    <x v="2"/>
    <s v="CON MUERTOS"/>
  </r>
  <r>
    <d v="2023-09-27T00:00:00"/>
    <s v="TV 12 FRETE COLOGIO CARLOS LOZANO Y LOZANO"/>
    <s v="4°33'75&quot;N"/>
    <s v="74°36'50.0&quot;W"/>
    <s v="BALMORAL"/>
    <s v="COMUNA SUR ORIENTAL"/>
    <m/>
    <s v="COMUNA SUR ORIENTAL"/>
    <s v="MASCULINO"/>
    <d v="1899-12-30T12:00:00"/>
    <x v="0"/>
    <x v="0"/>
    <s v="NO APLICA"/>
    <x v="1"/>
    <s v="PARTICULAR"/>
    <n v="112"/>
    <x v="0"/>
    <s v="SI"/>
    <s v="NEGATIVA"/>
    <d v="2004-02-26T00:00:00"/>
    <n v="21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8"/>
    <x v="2"/>
    <m/>
  </r>
  <r>
    <d v="2023-09-28T00:00:00"/>
    <s v="TV12 22A 93"/>
    <s v="4°33'24&quot;N"/>
    <s v="74°37'30.0&quot;W"/>
    <s v="SECTOR EL INDIO"/>
    <s v="COMUNA SUR OCCIDENTAL"/>
    <m/>
    <s v="COMUNA SUR OCCIDENTAL"/>
    <s v="MASCULINO"/>
    <d v="1899-12-30T06:40:00"/>
    <x v="0"/>
    <x v="1"/>
    <s v="VEHÍCULO"/>
    <x v="2"/>
    <s v="PARTICULAR"/>
    <m/>
    <x v="0"/>
    <s v="SI"/>
    <s v="NEGATIVA"/>
    <d v="1985-05-01T00:00:00"/>
    <n v="40"/>
    <x v="0"/>
    <s v="BICICLETA"/>
    <s v="PARTICULAR"/>
    <n v="118"/>
    <x v="1"/>
    <s v="SI"/>
    <s v="NEGATIVA"/>
    <d v="1976-03-23T00:00:00"/>
    <n v="4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8"/>
    <x v="2"/>
    <m/>
  </r>
  <r>
    <d v="2023-09-30T00:00:00"/>
    <s v="CRA 4 CON CALLE 7"/>
    <s v="4°15'22&quot;N"/>
    <s v="74°31'36.0&quot;W"/>
    <s v="EMILIO SIERRA"/>
    <s v="COMUNA CENTRO"/>
    <m/>
    <s v="COMUNA CENTRO"/>
    <s v="FEMENINO"/>
    <d v="1899-12-30T19:50:00"/>
    <x v="0"/>
    <x v="1"/>
    <s v="VEHÍCULO"/>
    <x v="0"/>
    <s v="PARTICULAR"/>
    <n v="123"/>
    <x v="0"/>
    <s v="SI"/>
    <s v="NEGATIVA"/>
    <d v="1994-04-30T00:00:00"/>
    <n v="31"/>
    <x v="0"/>
    <s v="MOTOCICLETA"/>
    <s v="PARTICULAR"/>
    <m/>
    <x v="1"/>
    <s v="SI"/>
    <s v="NEGATIVA"/>
    <d v="1997-04-12T00:00:00"/>
    <n v="2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8"/>
    <x v="2"/>
    <m/>
  </r>
  <r>
    <d v="2023-10-02T00:00:00"/>
    <s v="VEREDA LA PALMA BAJA BAJA"/>
    <s v="4°35'45&quot;N"/>
    <s v="74°35'45.0&quot;W"/>
    <s v="VEREDA LA PALMA BAJA"/>
    <m/>
    <s v="CORREG. NORTE"/>
    <s v="CORREG. NORTE"/>
    <s v="MASCULINO"/>
    <d v="1899-12-30T18:10:00"/>
    <x v="0"/>
    <x v="1"/>
    <s v="VEHÍCULO"/>
    <x v="1"/>
    <s v="PARTICULAR"/>
    <n v="157"/>
    <x v="1"/>
    <s v="SI"/>
    <s v="NEGATIVA"/>
    <d v="2002-06-11T00:00:00"/>
    <n v="23"/>
    <x v="0"/>
    <s v="CAMIONETA"/>
    <s v="PARTICULAR"/>
    <m/>
    <x v="0"/>
    <s v="SI"/>
    <s v="NEGATIVA"/>
    <d v="1970-08-31T00:00:00"/>
    <n v="5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2"/>
    <m/>
  </r>
  <r>
    <d v="2023-10-04T00:00:00"/>
    <s v="GLORIETA AV 8 CON TV 27"/>
    <m/>
    <m/>
    <s v="SAN JORGE"/>
    <s v="COMUNA OCCIDENTAL"/>
    <m/>
    <s v="COMUNA OCCIDENTAL"/>
    <s v="MASCULINO"/>
    <d v="1899-12-30T21:30:00"/>
    <x v="0"/>
    <x v="1"/>
    <s v="VEHÍCULO"/>
    <x v="0"/>
    <s v="PÚBLICO"/>
    <n v="121"/>
    <x v="0"/>
    <s v="SI"/>
    <s v="NEGATIVA"/>
    <d v="1980-09-08T00:00:00"/>
    <n v="44"/>
    <x v="0"/>
    <s v="MOTOCICLETA"/>
    <s v="PARTICULAR"/>
    <m/>
    <x v="0"/>
    <s v="SI"/>
    <s v="NEGATIVA"/>
    <d v="1978-09-03T00:00:00"/>
    <n v="46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0"/>
    <m/>
    <m/>
    <n v="1"/>
    <x v="0"/>
    <x v="9"/>
    <x v="2"/>
    <m/>
  </r>
  <r>
    <d v="2023-10-05T00:00:00"/>
    <s v="DIAGONAL 5A CON TV 6 ESTE"/>
    <s v="4°34'56&quot;N"/>
    <s v="74°35'27.0&quot;W"/>
    <s v="SANTA MARIA DE LOS ANGELES"/>
    <s v="COMUNA ORIENTAL"/>
    <m/>
    <s v="COMUNA ORIENTAL"/>
    <s v="MASCULINO"/>
    <d v="1899-12-30T15:00:00"/>
    <x v="0"/>
    <x v="0"/>
    <s v="VEHÍCULO"/>
    <x v="2"/>
    <s v="PARTICULAR"/>
    <n v="405"/>
    <x v="0"/>
    <s v="SI"/>
    <s v="NEGATIVA"/>
    <d v="1989-07-16T00:00:00"/>
    <n v="3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9"/>
    <x v="2"/>
    <m/>
  </r>
  <r>
    <d v="2023-10-05T00:00:00"/>
    <s v="DIAGONAL 16 CARRERA 10"/>
    <s v="4°33'69&quot;N"/>
    <s v="74°36'30.0&quot;W"/>
    <s v="POTOSI"/>
    <s v="COMUNA CENTRO"/>
    <m/>
    <s v="COMUNA CENTRO"/>
    <s v="MASCULINO"/>
    <d v="1899-12-30T15:40:00"/>
    <x v="0"/>
    <x v="1"/>
    <s v="VEHÍCULO"/>
    <x v="1"/>
    <s v="PARTICULAR"/>
    <n v="101"/>
    <x v="1"/>
    <s v="SI"/>
    <s v="NEGATIVA"/>
    <d v="1994-12-30T00:00:00"/>
    <n v="30"/>
    <x v="0"/>
    <s v="AUTOMÓVIL"/>
    <s v="PARTICULAR"/>
    <m/>
    <x v="0"/>
    <s v="SI"/>
    <s v="NEGATIVA"/>
    <d v="1973-02-01T00:00:00"/>
    <n v="52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9"/>
    <x v="2"/>
    <m/>
  </r>
  <r>
    <d v="2023-10-07T00:00:00"/>
    <s v="BOGOTA - GIRADOT KM 49 +850"/>
    <s v="4°15'48&quot;N"/>
    <s v="74°31'07.0&quot;W"/>
    <s v="LA PUERTA"/>
    <m/>
    <s v="CORREG. SUR OCCIDENTAL"/>
    <s v="CORREG. SUR OCCIDENTAL"/>
    <s v="MASCULINO"/>
    <d v="1899-12-30T15:40:00"/>
    <x v="0"/>
    <x v="1"/>
    <s v="VEHÍCULO"/>
    <x v="1"/>
    <s v="PARTICULAR"/>
    <n v="121"/>
    <x v="1"/>
    <s v="SI"/>
    <s v="NEGATIVA"/>
    <d v="1979-07-26T00:00:00"/>
    <n v="45"/>
    <x v="0"/>
    <s v="AUTOMÓVIL"/>
    <s v="PARTICULAR"/>
    <m/>
    <x v="0"/>
    <s v="SI"/>
    <s v="NEGATIVA"/>
    <d v="1998-05-08T00:00:00"/>
    <n v="27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0"/>
    <m/>
    <m/>
    <n v="1"/>
    <x v="0"/>
    <x v="9"/>
    <x v="2"/>
    <m/>
  </r>
  <r>
    <d v="2023-10-08T00:00:00"/>
    <s v="BOGOTA - GIRADOT KM 61 +700"/>
    <s v="4°19'05&quot;N"/>
    <s v="74°25'08.0&quot;W"/>
    <s v="LA PUERTA"/>
    <m/>
    <s v="CORREG. SUR OCCIDENTAL"/>
    <s v="CORREG. SUR OCCIDENTAL"/>
    <s v="MASCULINO"/>
    <d v="1899-12-30T06:20:00"/>
    <x v="0"/>
    <x v="2"/>
    <s v="NO APLICA"/>
    <x v="0"/>
    <s v="PARTICULAR"/>
    <n v="157"/>
    <x v="1"/>
    <s v="SI"/>
    <s v="NEGATIVA"/>
    <d v="1999-03-28T00:00:00"/>
    <n v="26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2"/>
    <x v="0"/>
    <n v="1"/>
    <m/>
    <x v="0"/>
    <m/>
    <m/>
    <m/>
    <m/>
    <x v="0"/>
    <m/>
    <m/>
    <n v="2"/>
    <x v="0"/>
    <x v="9"/>
    <x v="2"/>
    <m/>
  </r>
  <r>
    <d v="2023-10-06T00:00:00"/>
    <s v="CALLE 22 48 173"/>
    <s v="4°32'77&quot;N"/>
    <s v="74°39'16.0&quot;W"/>
    <s v="MAIZ AMARILLO"/>
    <s v="COMUNA SUR OCCIDENTAL"/>
    <m/>
    <s v="COMUNA SUR OCCIDENTAL"/>
    <s v="MASCULINO"/>
    <d v="1899-12-30T11:30:00"/>
    <x v="0"/>
    <x v="1"/>
    <s v="VEHÍCULO"/>
    <x v="0"/>
    <s v="PARTICULAR"/>
    <n v="122"/>
    <x v="0"/>
    <s v="SI"/>
    <s v="NEGATIVA"/>
    <d v="2001-06-09T00:00:00"/>
    <n v="24"/>
    <x v="0"/>
    <s v="MOTOCICLETA"/>
    <s v="PARTICULAR"/>
    <n v="105"/>
    <x v="1"/>
    <s v="SI"/>
    <s v="NEGATIVA"/>
    <d v="2006-09-13T00:00:00"/>
    <n v="1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2"/>
    <m/>
  </r>
  <r>
    <d v="2023-10-08T00:00:00"/>
    <s v="CALLE 16A CARRERA 14"/>
    <s v="4°20'24&quot;N"/>
    <s v="74°22'20.0&quot;W"/>
    <s v="URBANIZACION CIUDAD CAMPO"/>
    <s v="COMUNA OCCIDENTAL"/>
    <m/>
    <s v="COMUNA OCCIDENTAL"/>
    <s v="MASCULINO"/>
    <d v="1899-12-30T16:20:00"/>
    <x v="0"/>
    <x v="1"/>
    <s v="VEHÍCULO"/>
    <x v="2"/>
    <s v="PARTICULAR"/>
    <m/>
    <x v="0"/>
    <s v="SI"/>
    <s v="NEGATIVA"/>
    <d v="1980-07-01T00:00:00"/>
    <n v="45"/>
    <x v="0"/>
    <s v="MOTOCICLETA"/>
    <s v="PARTICULAR"/>
    <n v="127"/>
    <x v="1"/>
    <s v="SI"/>
    <s v="NEGATIVA"/>
    <d v="1999-06-24T00:00:00"/>
    <n v="26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9"/>
    <x v="2"/>
    <m/>
  </r>
  <r>
    <d v="2023-10-09T00:00:00"/>
    <s v="TRANSVERSAL 2 DIAGONAL 16"/>
    <s v="4°33'43&quot;N"/>
    <s v="74°36'14.0&quot;W"/>
    <s v="LOS SAUCES"/>
    <s v="COMUNA SUR ORIENTAL"/>
    <m/>
    <s v="COMUNA SUR ORIENTAL"/>
    <s v="MASCULINO"/>
    <d v="1899-12-30T15:10:00"/>
    <x v="0"/>
    <x v="1"/>
    <s v="VEHÍCULO"/>
    <x v="1"/>
    <s v="PARTICULAR"/>
    <m/>
    <x v="0"/>
    <s v="SI"/>
    <s v="NEGATIVA"/>
    <d v="1999-11-13T00:00:00"/>
    <n v="25"/>
    <x v="0"/>
    <s v="AUTOMÓVIL"/>
    <s v="PARTICULAR"/>
    <n v="123"/>
    <x v="0"/>
    <s v="SI"/>
    <s v="NEGATIVA"/>
    <d v="1964-05-22T00:00:00"/>
    <n v="61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0"/>
    <m/>
    <m/>
    <n v="1"/>
    <x v="0"/>
    <x v="9"/>
    <x v="2"/>
    <m/>
  </r>
  <r>
    <d v="2023-10-12T00:00:00"/>
    <s v="CALLE 19 CON CARRERA 4"/>
    <m/>
    <m/>
    <s v="MIRADOR LA COLINA"/>
    <s v="COMUNA SUR ORIENTAL"/>
    <m/>
    <s v="COMUNA SUR ORIENTAL"/>
    <s v="MASCULINO"/>
    <d v="1899-12-30T22:50:00"/>
    <x v="0"/>
    <x v="1"/>
    <s v="VEHÍCULO"/>
    <x v="0"/>
    <s v="PARTICULAR"/>
    <n v="115"/>
    <x v="0"/>
    <s v="SI"/>
    <s v="POSITIVA"/>
    <d v="1989-06-16T00:00:00"/>
    <n v="36"/>
    <x v="0"/>
    <s v="MOTOCICLETA"/>
    <s v="PARTICULAR"/>
    <n v="157"/>
    <x v="1"/>
    <s v="SI"/>
    <s v="NEGATIVA"/>
    <d v="1992-02-06T00:00:00"/>
    <n v="33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9"/>
    <x v="2"/>
    <m/>
  </r>
  <r>
    <d v="2023-10-16T00:00:00"/>
    <s v="GIRADOT - BOGOTA KM 60 +165"/>
    <s v="4°18'38&quot;N"/>
    <s v="74°26'22.0&quot;W"/>
    <s v="LA PUERTA"/>
    <m/>
    <s v="CORREG. SUR OCCIDENTAL"/>
    <s v="CORREG. SUR OCCIDENTAL"/>
    <s v="FEMENINO"/>
    <d v="1899-12-30T16:00:00"/>
    <x v="0"/>
    <x v="0"/>
    <s v="NO APLICA"/>
    <x v="8"/>
    <s v="PARTICULAR"/>
    <n v="157"/>
    <x v="0"/>
    <s v="SI"/>
    <s v="NEGATIVA"/>
    <d v="1990-06-16T00:00:00"/>
    <n v="3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9"/>
    <x v="2"/>
    <m/>
  </r>
  <r>
    <d v="2023-10-16T00:00:00"/>
    <s v="GIRADOT - BOGOTA KM 47 +580"/>
    <s v="4°15'38&quot;N"/>
    <s v="74°32'15.0&quot;W"/>
    <s v="EL TRIUNFO"/>
    <m/>
    <s v="CORREG. SUR OCCIDENTAL"/>
    <s v="CORREG. SUR OCCIDENTAL"/>
    <s v="MASCULINO"/>
    <d v="1899-12-30T00:32:00"/>
    <x v="0"/>
    <x v="1"/>
    <s v="VEHÍCULO"/>
    <x v="0"/>
    <s v="PARTICULAR"/>
    <n v="157"/>
    <x v="0"/>
    <s v="SI"/>
    <s v="NEGATIVA"/>
    <d v="1982-07-02T00:00:00"/>
    <n v="43"/>
    <x v="0"/>
    <s v="MOTOCICLETA"/>
    <s v="PARTICULAR"/>
    <m/>
    <x v="1"/>
    <s v="SI"/>
    <s v="NEGATIVA"/>
    <d v="1987-01-10T00:00:00"/>
    <n v="3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2"/>
    <m/>
  </r>
  <r>
    <d v="2023-10-17T00:00:00"/>
    <s v="CALLE 8 4 63"/>
    <s v="4°34'26&quot;N"/>
    <s v="74°36'08.0&quot;W"/>
    <s v="CENTRO"/>
    <s v="COMUNA CENTRO"/>
    <m/>
    <s v="COMUNA CENTRO"/>
    <s v="MASCULINO"/>
    <d v="1899-12-30T21:25:00"/>
    <x v="0"/>
    <x v="1"/>
    <s v="VEHÍCULO"/>
    <x v="1"/>
    <s v="PARTICULAR"/>
    <n v="157"/>
    <x v="1"/>
    <s v="SI"/>
    <s v="NEGATIVA"/>
    <d v="2005-06-15T00:00:00"/>
    <n v="20"/>
    <x v="0"/>
    <s v="CAMIONETA"/>
    <s v="PARTICULAR"/>
    <m/>
    <x v="1"/>
    <s v="SI"/>
    <s v="NEGATIVA"/>
    <d v="1970-12-21T00:00:00"/>
    <n v="54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n v="1"/>
    <m/>
    <x v="1"/>
    <n v="1"/>
    <m/>
    <n v="2"/>
    <x v="0"/>
    <x v="9"/>
    <x v="2"/>
    <m/>
  </r>
  <r>
    <d v="2023-10-19T00:00:00"/>
    <s v="CALLE 22 58 53"/>
    <s v="4°32'67&quot;N"/>
    <s v="74°39'52.0&quot;W"/>
    <s v="URBANIZACION SAN DIEGO"/>
    <s v="COMUNA SUR OCCIDENTAL"/>
    <m/>
    <s v="COMUNA SUR OCCIDENTAL"/>
    <s v="MASCULINO"/>
    <d v="1899-12-30T18:30:00"/>
    <x v="0"/>
    <x v="1"/>
    <s v="VEHÍCULO"/>
    <x v="3"/>
    <s v="PARTICULAR"/>
    <n v="157"/>
    <x v="0"/>
    <s v="SI "/>
    <s v="NEGATIVA"/>
    <d v="1960-05-06T00:00:00"/>
    <n v="65"/>
    <x v="0"/>
    <s v="AUTOMÓVIL"/>
    <s v="PARTICULAR"/>
    <m/>
    <x v="1"/>
    <s v="SI"/>
    <s v="NEGATIVA"/>
    <d v="1986-11-30T00:00:00"/>
    <n v="3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2"/>
    <m/>
  </r>
  <r>
    <d v="2023-10-19T00:00:00"/>
    <s v="TV 12 16 75"/>
    <s v="4°33'73&quot;N"/>
    <s v="74°36'52.0&quot;W"/>
    <s v="POTOSI"/>
    <s v="COMUNA CENTRO"/>
    <m/>
    <s v="COMUNA CENTRO"/>
    <s v="FEMENINO"/>
    <d v="1899-12-30T15:15:00"/>
    <x v="0"/>
    <x v="1"/>
    <s v="VEHÍCULO"/>
    <x v="0"/>
    <s v="PARTICULAR"/>
    <n v="125"/>
    <x v="0"/>
    <s v="SI"/>
    <s v="NEGATIVA"/>
    <d v="1965-04-27T00:00:00"/>
    <n v="60"/>
    <x v="0"/>
    <s v="MOTOCICLETA"/>
    <s v="PARTICULAR"/>
    <m/>
    <x v="1"/>
    <s v="SI"/>
    <s v="NEGATIVA"/>
    <d v="1968-08-30T00:00:00"/>
    <n v="56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9"/>
    <x v="2"/>
    <m/>
  </r>
  <r>
    <d v="2023-10-20T00:00:00"/>
    <s v="BOGOTA - GIRADOT KM 71 + 680"/>
    <s v="4°21'36&quot;N"/>
    <s v="74°22'37.0&quot;W"/>
    <s v="VEREDA EL RESGUARDO"/>
    <m/>
    <s v="CORREG. OCCIDENTAL"/>
    <s v="CORREG. OCCIDENTAL"/>
    <s v="MASCULINO"/>
    <d v="1899-12-30T14:10:00"/>
    <x v="0"/>
    <x v="1"/>
    <s v="OBJETO FIJO"/>
    <x v="1"/>
    <s v="PARTICULAR"/>
    <n v="157"/>
    <x v="1"/>
    <s v="SI"/>
    <s v="NEGATIVA"/>
    <d v="1998-09-07T00:00:00"/>
    <n v="26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9"/>
    <x v="2"/>
    <m/>
  </r>
  <r>
    <d v="2023-10-21T00:00:00"/>
    <s v="CALLE 25 32 23"/>
    <s v="4°32'95&quot;N"/>
    <s v="74°86'29.0&quot;W"/>
    <s v="URBANIZACION LOS CAMBULOS"/>
    <s v="COMUNA SUR OCCIDENTAL"/>
    <m/>
    <s v="COMUNA SUR OCCIDENTAL"/>
    <s v="MASCULINO"/>
    <d v="1899-12-30T01:45:00"/>
    <x v="0"/>
    <x v="1"/>
    <s v="VEHÍCULO"/>
    <x v="1"/>
    <s v="PARTICULAR"/>
    <m/>
    <x v="1"/>
    <s v="SI"/>
    <s v="NEGATIVA"/>
    <d v="1989-01-02T00:00:00"/>
    <n v="36"/>
    <x v="0"/>
    <s v="MOTOCICLETA"/>
    <s v="PARTICULAR"/>
    <n v="115"/>
    <x v="1"/>
    <s v="SI"/>
    <s v="POSITIVA"/>
    <d v="1994-12-22T00:00:00"/>
    <n v="3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9"/>
    <x v="2"/>
    <m/>
  </r>
  <r>
    <d v="2023-10-30T00:00:00"/>
    <s v="GIRADOT - BOGOTA KM 44 + 436"/>
    <s v="4°15'30&quot;N"/>
    <s v="74°31'54.0&quot;W"/>
    <s v="EL TRIUNFO"/>
    <m/>
    <s v="CORREG. SUR OCCIDENTAL"/>
    <s v="CORREG. SUR OCCIDENTAL"/>
    <s v="MASCULINO"/>
    <d v="1899-12-30T15:20:00"/>
    <x v="0"/>
    <x v="1"/>
    <s v="VEHÍCULO"/>
    <x v="3"/>
    <s v="PÚBLICO"/>
    <n v="157"/>
    <x v="1"/>
    <s v="SI"/>
    <s v="NEGATIVA"/>
    <d v="1961-07-12T00:00:00"/>
    <n v="63"/>
    <x v="0"/>
    <s v="MOTOCICLETA"/>
    <s v="PARTICULAR"/>
    <m/>
    <x v="1"/>
    <m/>
    <m/>
    <d v="1997-03-06T00:00:00"/>
    <n v="2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2"/>
    <m/>
  </r>
  <r>
    <d v="2023-11-02T00:00:00"/>
    <s v="GIRADOT - BOGOTA KM 46 + 480"/>
    <s v="4°15'4&quot;N"/>
    <s v="74°31'0.0&quot;W"/>
    <s v="LA PUERTA"/>
    <m/>
    <s v="CORREG. SUR OCCIDENTAL"/>
    <s v="CORREG. SUR OCCIDENTAL"/>
    <s v="MASCULINO"/>
    <d v="1899-12-30T11:50:00"/>
    <x v="1"/>
    <x v="1"/>
    <s v="VEHÍCULO"/>
    <x v="1"/>
    <s v="PARTICULAR"/>
    <n v="102"/>
    <x v="1"/>
    <s v="SI"/>
    <s v="NEGATIVA"/>
    <d v="1981-01-10T00:00:00"/>
    <n v="44"/>
    <x v="0"/>
    <s v="TRACTOCAMION"/>
    <s v="PÚBLICO"/>
    <m/>
    <x v="0"/>
    <s v="SI"/>
    <s v="NEGATIVA"/>
    <d v="1969-05-01T00:00:00"/>
    <n v="56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m/>
    <n v="1"/>
    <n v="1"/>
    <x v="1"/>
    <x v="10"/>
    <x v="2"/>
    <s v="CON MUERTOS"/>
  </r>
  <r>
    <d v="2023-11-04T00:00:00"/>
    <s v="BOGOTA - GIRADOT KM 5 + 300"/>
    <s v="4°20'40&quot;N"/>
    <s v="74°23'28.0&quot;W"/>
    <s v="NOVILLERO"/>
    <m/>
    <s v="CORREG. OCCIDENTAL"/>
    <s v="CORREG. OCCIDENTAL"/>
    <s v="FEMENINO"/>
    <d v="1899-12-30T10:40:00"/>
    <x v="0"/>
    <x v="1"/>
    <s v="VEHÍCULO"/>
    <x v="1"/>
    <s v="PARTICULAR"/>
    <n v="157"/>
    <x v="0"/>
    <s v="SI"/>
    <s v="NEGATIVA"/>
    <d v="1995-02-02T00:00:00"/>
    <n v="30"/>
    <x v="0"/>
    <s v="MOTOCICLETA"/>
    <s v="PARTICULAR"/>
    <n v="157"/>
    <x v="2"/>
    <s v="SI"/>
    <s v="NEGATIVA"/>
    <d v="1997-08-06T00:00:00"/>
    <n v="27"/>
    <e v="#NAME?"/>
    <m/>
    <m/>
    <m/>
    <x v="0"/>
    <m/>
    <m/>
    <m/>
    <n v="125"/>
    <e v="#NAME?"/>
    <x v="1"/>
    <m/>
    <x v="0"/>
    <m/>
    <m/>
    <x v="1"/>
    <n v="2"/>
    <x v="0"/>
    <n v="1"/>
    <m/>
    <x v="0"/>
    <m/>
    <m/>
    <m/>
    <m/>
    <x v="0"/>
    <m/>
    <m/>
    <n v="2"/>
    <x v="0"/>
    <x v="10"/>
    <x v="2"/>
    <m/>
  </r>
  <r>
    <d v="2023-11-05T00:00:00"/>
    <s v="GIRADOT - BOGOTA KM 62 + 880"/>
    <s v="4°19'26&quot;N"/>
    <s v="74°25'08.0&quot;W"/>
    <s v="LA PUERTA"/>
    <m/>
    <s v="CORREG. SUR OCCIDENTAL"/>
    <s v="CORREG. SUR OCCIDENTAL"/>
    <s v="MASCULINO"/>
    <d v="1899-12-30T12:04:00"/>
    <x v="0"/>
    <x v="1"/>
    <s v="VEHÍCULO"/>
    <x v="2"/>
    <s v="PARTICULAR"/>
    <n v="103"/>
    <x v="0"/>
    <s v="SI"/>
    <s v="NEGATIVA"/>
    <d v="1966-08-05T00:00:00"/>
    <n v="58"/>
    <x v="0"/>
    <s v="MOTOCICLETA"/>
    <s v="PARTICULAR"/>
    <m/>
    <x v="1"/>
    <s v="SI"/>
    <s v="NEGATIVA"/>
    <d v="1974-09-25T00:00:00"/>
    <n v="50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10"/>
    <x v="2"/>
    <m/>
  </r>
  <r>
    <d v="2023-11-05T00:00:00"/>
    <s v="CALLE 25 CARRERA 50"/>
    <s v="4°19'39&quot;N"/>
    <s v="74°23'24.0&quot;W"/>
    <s v="LA PAMPA"/>
    <s v="COMUNA SUR OCCIDENTAL"/>
    <m/>
    <s v="COMUNA SUR OCCIDENTAL"/>
    <s v="MASCULINO"/>
    <d v="1899-12-30T12:40:00"/>
    <x v="0"/>
    <x v="1"/>
    <s v="VEHÍCULO"/>
    <x v="0"/>
    <s v="PARTICULAR"/>
    <n v="112"/>
    <x v="0"/>
    <s v="SI"/>
    <s v="NEGATIVA"/>
    <d v="1946-05-01T00:00:00"/>
    <n v="79"/>
    <x v="0"/>
    <s v="MOTOCICLETA"/>
    <s v="PARTICULAR"/>
    <m/>
    <x v="1"/>
    <s v="SI"/>
    <s v="NEGATIVA"/>
    <d v="1985-08-18T00:00:00"/>
    <n v="39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10"/>
    <x v="2"/>
    <m/>
  </r>
  <r>
    <d v="2023-11-10T00:00:00"/>
    <s v="CRA 8 CALLE 10"/>
    <s v="4°20'28&quot;N"/>
    <s v="74°21'48.0&quot;W"/>
    <s v="CENTRO"/>
    <s v="COMUNA CENTRO"/>
    <m/>
    <s v="COMUNA CENTRO"/>
    <s v="MASCULINO"/>
    <d v="1899-12-30T06:30:00"/>
    <x v="0"/>
    <x v="1"/>
    <s v="VEHÍCULO"/>
    <x v="1"/>
    <s v="PARTICULAR"/>
    <m/>
    <x v="1"/>
    <m/>
    <m/>
    <d v="2004-02-03T00:00:00"/>
    <n v="21"/>
    <x v="0"/>
    <s v="CAMIONETA"/>
    <s v="PÚBLICO"/>
    <n v="112"/>
    <x v="2"/>
    <s v="SI"/>
    <s v="NEGATIVA"/>
    <d v="1970-10-06T00:00:00"/>
    <n v="54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n v="1"/>
    <m/>
    <x v="1"/>
    <n v="1"/>
    <m/>
    <n v="2"/>
    <x v="0"/>
    <x v="10"/>
    <x v="2"/>
    <m/>
  </r>
  <r>
    <d v="2023-11-11T00:00:00"/>
    <s v="GIRADOT - BOGOTA KM 56 + 525"/>
    <s v="4°17'23&quot;N"/>
    <s v="74°27'55.0&quot;W"/>
    <s v="LA PUERTA"/>
    <m/>
    <s v="CORREG. SUR OCCIDENTAL"/>
    <s v="CORREG. SUR OCCIDENTAL"/>
    <s v="MASCULINO"/>
    <d v="1899-12-30T18:00:00"/>
    <x v="0"/>
    <x v="0"/>
    <s v="NO APLICA"/>
    <x v="4"/>
    <s v="PÚBLICO"/>
    <n v="134"/>
    <x v="1"/>
    <s v="SI"/>
    <s v="NEGATIVA"/>
    <d v="1993-07-05T00:00:00"/>
    <n v="31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10"/>
    <x v="2"/>
    <m/>
  </r>
  <r>
    <d v="2023-11-12T00:00:00"/>
    <s v="CARRERA 1 CALLE 5 NORTE"/>
    <s v="4°21'7&quot;N"/>
    <s v="74°21'29.0&quot;W"/>
    <s v="SAN ANTONIO"/>
    <s v="COMUNA NORTE"/>
    <m/>
    <s v="COMUNA NORTE"/>
    <s v="MASCULINO"/>
    <d v="1899-12-30T09:15:00"/>
    <x v="0"/>
    <x v="1"/>
    <s v="VEHÍCULO"/>
    <x v="0"/>
    <s v="PARTICULAR"/>
    <m/>
    <x v="0"/>
    <s v="SI"/>
    <s v="NEGATIVA"/>
    <d v="1974-07-19T00:00:00"/>
    <n v="50"/>
    <x v="0"/>
    <s v="MOTOCICLETA"/>
    <s v="PARTICULAR"/>
    <s v="104-139"/>
    <x v="1"/>
    <s v="SI"/>
    <s v="NEGATIVA"/>
    <d v="1990-08-19T00:00:00"/>
    <n v="3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0"/>
    <x v="2"/>
    <m/>
  </r>
  <r>
    <d v="2023-11-21T00:00:00"/>
    <s v="CALLE 19 CARRERA 62"/>
    <s v="4°19'55&quot;N"/>
    <s v="74°23'49.0&quot;W"/>
    <s v="LA PAMPA"/>
    <s v="COMUNA SUR OCCIDENTAL"/>
    <m/>
    <s v="COMUNA SUR OCCIDENTAL"/>
    <s v="MASCULINO"/>
    <d v="1899-12-30T22:50:00"/>
    <x v="0"/>
    <x v="1"/>
    <s v="VEHÍCULO"/>
    <x v="1"/>
    <s v="PARTICULAR"/>
    <n v="113"/>
    <x v="1"/>
    <s v="SI"/>
    <s v="POSITIVA"/>
    <d v="1996-08-23T00:00:00"/>
    <n v="28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10"/>
    <x v="2"/>
    <m/>
  </r>
  <r>
    <d v="2023-11-14T00:00:00"/>
    <s v="GIRADOT - BOGOTA KM 71 + 950"/>
    <s v="4°21'40&quot;N"/>
    <s v="74°22'45.0&quot;W"/>
    <s v="VEREDA EL RESGUARDO"/>
    <m/>
    <s v="CORREG. OCCIDENTAL"/>
    <s v="CORREG. OCCIDENTAL"/>
    <s v="MASCULINO"/>
    <d v="1899-12-30T00:10:00"/>
    <x v="0"/>
    <x v="1"/>
    <s v="VEHÍCULO"/>
    <x v="1"/>
    <s v="PARTICULAR"/>
    <n v="157"/>
    <x v="1"/>
    <s v="SI"/>
    <s v="NEGATIVA"/>
    <d v="1997-10-07T00:00:00"/>
    <n v="27"/>
    <x v="0"/>
    <s v="AUTOMÓVIL"/>
    <s v="PARTICULAR"/>
    <m/>
    <x v="2"/>
    <s v="SI"/>
    <s v="NEGATIVA"/>
    <d v="1990-03-03T00:00:00"/>
    <n v="3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10"/>
    <x v="2"/>
    <m/>
  </r>
  <r>
    <d v="2023-11-14T00:00:00"/>
    <s v="CALLE 25 39A 02"/>
    <s v="4°19'46&quot;N"/>
    <s v="74°23'4.0&quot;W"/>
    <s v="LOS CAMBULOS"/>
    <s v="COMUNA SUR OCCIDENTAL"/>
    <m/>
    <s v="COMUNA SUR OCCIDENTAL"/>
    <s v="MASCULINO"/>
    <d v="1899-12-30T08:49:00"/>
    <x v="0"/>
    <x v="0"/>
    <s v="NO APLICA"/>
    <x v="10"/>
    <s v="PÚBLICO"/>
    <n v="134"/>
    <x v="0"/>
    <s v="SI"/>
    <s v="NEGATIVA"/>
    <d v="1996-01-30T00:00:00"/>
    <n v="29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10"/>
    <x v="2"/>
    <m/>
  </r>
  <r>
    <d v="2023-11-17T00:00:00"/>
    <s v="GIRADOT - BOGOTA KM 48 + 250"/>
    <s v="4°15'38&quot;N"/>
    <s v="74°31'53.0&quot;W"/>
    <s v="EL TRIUNFO"/>
    <m/>
    <s v="CORREG. SUR OCCIDENTAL"/>
    <s v="CORREG. SUR OCCIDENTAL"/>
    <s v="MASCULINO"/>
    <d v="1899-12-30T19:15:00"/>
    <x v="0"/>
    <x v="1"/>
    <s v="VEHÍCULO"/>
    <x v="0"/>
    <s v="PARTICULAR"/>
    <n v="121"/>
    <x v="0"/>
    <s v="SI"/>
    <s v="NEGATIVA"/>
    <d v="1989-01-28T00:00:00"/>
    <n v="36"/>
    <x v="0"/>
    <s v="CAMIÓN"/>
    <s v="PÚBLICO"/>
    <n v="121"/>
    <x v="2"/>
    <s v="SI"/>
    <s v="NEGATIVA"/>
    <d v="1985-10-15T00:00:00"/>
    <n v="39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0"/>
    <m/>
    <m/>
    <n v="1"/>
    <x v="0"/>
    <x v="10"/>
    <x v="2"/>
    <m/>
  </r>
  <r>
    <d v="2023-11-18T00:00:00"/>
    <s v="GIRADOT - BOGOTA KM 75 + 185"/>
    <s v="4°23'43&quot;N"/>
    <s v="74°23'47.0&quot;W"/>
    <s v="KARTODROMO"/>
    <s v="COMUNA SUR OCCIDENTAL"/>
    <m/>
    <s v="COMUNA SUR OCCIDENTAL"/>
    <s v="MASCULINO"/>
    <d v="1899-12-30T11:30:00"/>
    <x v="0"/>
    <x v="1"/>
    <s v="VEHÍCULO"/>
    <x v="1"/>
    <s v="PARTICULAR"/>
    <m/>
    <x v="1"/>
    <s v="SI"/>
    <s v="NEGATIVA"/>
    <d v="2000-12-21T00:00:00"/>
    <n v="24"/>
    <x v="0"/>
    <s v="CAMIÓN"/>
    <s v="PÚBLICO"/>
    <n v="104"/>
    <x v="0"/>
    <s v="SI"/>
    <s v="NEGATIVA"/>
    <d v="1986-12-01T00:00:00"/>
    <n v="3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0"/>
    <x v="2"/>
    <m/>
  </r>
  <r>
    <d v="2023-11-18T00:00:00"/>
    <s v="GIRADOT - BOGOTA KM 44 + 80"/>
    <s v="4°15'30&quot;N"/>
    <s v="74°31'54.0&quot;W"/>
    <s v="LA PUERTA"/>
    <m/>
    <s v="CORREG. SUR OCCIDENTAL"/>
    <s v="CORREG. SUR OCCIDENTAL"/>
    <s v="MASCULINO"/>
    <d v="1899-12-30T07:30:00"/>
    <x v="0"/>
    <x v="1"/>
    <s v="OBJETO FIJO"/>
    <x v="4"/>
    <s v="PÚBLICO"/>
    <n v="157"/>
    <x v="0"/>
    <s v="SI"/>
    <s v="NEGATIVA"/>
    <d v="1984-08-30T00:00:00"/>
    <n v="40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n v="1"/>
    <m/>
    <x v="0"/>
    <m/>
    <m/>
    <n v="1"/>
    <x v="0"/>
    <x v="10"/>
    <x v="2"/>
    <m/>
  </r>
  <r>
    <d v="2023-11-21T00:00:00"/>
    <s v="CALLE 19 CARRERA 62"/>
    <s v="4°19'55&quot;N"/>
    <s v="74°23'49.0&quot;W"/>
    <s v="LA GRAN COLOMBIA"/>
    <s v="COMUNA SUR OCCIDENTAL"/>
    <m/>
    <s v="COMUNA SUR OCCIDENTAL"/>
    <s v="MASCULINO"/>
    <d v="1899-12-30T22:50:00"/>
    <x v="0"/>
    <x v="1"/>
    <s v="VEHÍCULO"/>
    <x v="1"/>
    <s v="PARTICULAR"/>
    <n v="119"/>
    <x v="1"/>
    <s v="SI"/>
    <s v="POSITIVA"/>
    <d v="1996-08-23T00:00:00"/>
    <n v="28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10"/>
    <x v="2"/>
    <m/>
  </r>
  <r>
    <d v="2023-11-22T00:00:00"/>
    <s v="TV 12 CRA 9 PUENT DEL AGUILA"/>
    <s v="4°20'20&quot;N"/>
    <s v="74°21'51.0&quot;W"/>
    <s v="POTOSI"/>
    <s v="COMUNA CENTRO"/>
    <m/>
    <s v="COMUNA CENTRO"/>
    <s v="MASCULINO"/>
    <d v="1899-12-30T18:48:00"/>
    <x v="0"/>
    <x v="1"/>
    <s v="NO APLICA"/>
    <x v="0"/>
    <s v="PÚBLICO"/>
    <n v="157"/>
    <x v="0"/>
    <s v="SI"/>
    <s v="NEGATIVA"/>
    <d v="2001-04-06T00:00:00"/>
    <n v="24"/>
    <x v="0"/>
    <s v="MOTOCICLETA"/>
    <s v="PARTICULAR"/>
    <n v="157"/>
    <x v="1"/>
    <s v="SI"/>
    <s v="NEGATIVA"/>
    <d v="1993-03-18T00:00:00"/>
    <n v="32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0"/>
    <x v="2"/>
    <m/>
  </r>
  <r>
    <d v="2023-11-26T00:00:00"/>
    <s v="GIRADOT - BOGOTA KM 76 + 500"/>
    <s v="4°23'27&quot;N"/>
    <s v="74°23'29.0&quot;W"/>
    <s v="VALSALICE"/>
    <m/>
    <s v="CORREG. OCCIDENTAL"/>
    <s v="CORREG. OCCIDENTAL"/>
    <s v="MASCULINO"/>
    <d v="1899-12-30T14:50:00"/>
    <x v="0"/>
    <x v="1"/>
    <s v="VEHÍCULO"/>
    <x v="1"/>
    <s v="PARTICULAR"/>
    <n v="106"/>
    <x v="1"/>
    <s v="SI"/>
    <s v="NEGATIVA"/>
    <d v="1994-11-26T00:00:00"/>
    <n v="30"/>
    <x v="0"/>
    <s v="CAMIONETA"/>
    <s v="PARTICULAR"/>
    <n v="122"/>
    <x v="2"/>
    <s v="SI"/>
    <s v="NEGATIVA"/>
    <d v="1981-02-01T00:00:00"/>
    <n v="4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0"/>
    <x v="2"/>
    <m/>
  </r>
  <r>
    <d v="2023-11-26T00:00:00"/>
    <s v="CALLE 5 6 33"/>
    <s v="4°20'12&quot;N"/>
    <s v="74°22'0.0&quot;W"/>
    <s v="CENTRO"/>
    <s v="COMUNA CENTRO"/>
    <m/>
    <s v="COMUNA CENTRO"/>
    <s v="FEMENINO"/>
    <d v="1899-12-30T14:30:00"/>
    <x v="0"/>
    <x v="0"/>
    <s v="NO APLICA"/>
    <x v="1"/>
    <s v="PARTICULAR"/>
    <m/>
    <x v="0"/>
    <s v="SI"/>
    <s v="NEGATIVA"/>
    <d v="1998-04-22T00:00:00"/>
    <n v="27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10"/>
    <x v="2"/>
    <m/>
  </r>
  <r>
    <d v="2023-11-26T00:00:00"/>
    <s v="CALLE 1 NORTE 1 89"/>
    <s v="4°20'56&quot;N"/>
    <s v="74°21'38.0&quot;W"/>
    <s v="LA CABAÑA"/>
    <s v="COMUNA NORTE"/>
    <m/>
    <s v="COMUNA NORTE"/>
    <s v="MASCULINO"/>
    <d v="1899-12-30T23:50:00"/>
    <x v="0"/>
    <x v="1"/>
    <s v="VEHÍCULO"/>
    <x v="0"/>
    <s v="PARTICULAR"/>
    <m/>
    <x v="0"/>
    <s v="SI"/>
    <s v="NEGATIVA"/>
    <d v="1964-08-08T00:00:00"/>
    <n v="60"/>
    <x v="0"/>
    <s v="MOTOCICLETA"/>
    <s v="PARTICULAR"/>
    <n v="115"/>
    <x v="1"/>
    <s v="SI"/>
    <s v="NEGATIVA"/>
    <d v="2002-08-15T00:00:00"/>
    <n v="22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0"/>
    <x v="2"/>
    <m/>
  </r>
  <r>
    <d v="2023-12-11T00:00:00"/>
    <s v="VILA AGUADITA BERMEJAL"/>
    <s v="4°23'10&quot;N"/>
    <s v="74°20'20.0&quot;W"/>
    <s v="VEREDA BERMEJAL"/>
    <m/>
    <s v="CORREG. NORTE"/>
    <s v="CORREG. NORTE"/>
    <s v="MASCULINO"/>
    <d v="1899-12-30T00:00:00"/>
    <x v="0"/>
    <x v="0"/>
    <s v="NO APLICA"/>
    <x v="1"/>
    <s v="PARTICULAR"/>
    <n v="403"/>
    <x v="1"/>
    <s v="SI"/>
    <s v="NEGATIVA"/>
    <d v="2002-08-26T00:00:00"/>
    <n v="22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1"/>
    <x v="2"/>
    <m/>
  </r>
  <r>
    <d v="2023-12-14T00:00:00"/>
    <s v="CARRERA 27 4 51"/>
    <s v="4°20'40&quot;N"/>
    <s v="74°22'36.0&quot;W"/>
    <s v="TERMINAL DE TRANSPORTE"/>
    <s v="COMUNA OCCIDENTAL"/>
    <m/>
    <s v="COMUNA OCCIDENTAL"/>
    <s v="MASCULINO"/>
    <d v="1899-12-30T20:00:00"/>
    <x v="0"/>
    <x v="1"/>
    <s v="VEHÍCULO"/>
    <x v="0"/>
    <s v="PARTICULAR"/>
    <n v="122"/>
    <x v="0"/>
    <s v="SI"/>
    <s v="NEGATIVA"/>
    <d v="1991-01-12T00:00:00"/>
    <n v="34"/>
    <x v="0"/>
    <s v="MOTOCICLETA"/>
    <s v="PARTICULAR"/>
    <n v="139"/>
    <x v="1"/>
    <s v="SI"/>
    <s v="NEGATIVA"/>
    <d v="2004-07-04T00:00:00"/>
    <n v="20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11"/>
    <x v="2"/>
    <m/>
  </r>
  <r>
    <d v="2023-12-16T00:00:00"/>
    <s v="VEREDA JORDAN BAJO"/>
    <s v="4°21'33&quot;N"/>
    <s v="74°21'01.0&quot;W"/>
    <s v="VEREDA JORDAN"/>
    <m/>
    <s v="CORREG. NORTE"/>
    <s v="CORREG. NORTE"/>
    <s v="MASCULINO"/>
    <d v="1899-12-30T16:20:00"/>
    <x v="0"/>
    <x v="1"/>
    <s v="VEHÍCULO"/>
    <x v="7"/>
    <s v="PÚBLICO"/>
    <m/>
    <x v="0"/>
    <s v="SI"/>
    <s v="NEGATIVA"/>
    <d v="1985-09-16T00:00:00"/>
    <n v="39"/>
    <x v="0"/>
    <s v="MOTOCICLETA"/>
    <s v="PARTICULAR"/>
    <n v="139"/>
    <x v="1"/>
    <s v="SI"/>
    <s v="NEGATIVA"/>
    <d v="2005-12-12T00:00:00"/>
    <n v="19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11"/>
    <x v="2"/>
    <m/>
  </r>
  <r>
    <d v="2023-12-17T00:00:00"/>
    <s v="BOGOTA - GIRADOT KM 5 + 300"/>
    <s v="4°18'19&quot;N"/>
    <s v="74°26'38.0&quot;W"/>
    <s v="LA PUERTA"/>
    <m/>
    <s v="CORREG. SUR OCCIDENTAL"/>
    <s v="CORREG. SUR OCCIDENTAL"/>
    <s v="MASCULINO"/>
    <d v="1899-12-30T20:26:00"/>
    <x v="0"/>
    <x v="1"/>
    <s v="OBJETO FIJO"/>
    <x v="2"/>
    <s v="PARTICULAR"/>
    <n v="157"/>
    <x v="1"/>
    <s v="SI"/>
    <s v="NEGATIVA"/>
    <d v="1993-10-28T00:00:00"/>
    <n v="31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1"/>
    <x v="2"/>
    <m/>
  </r>
  <r>
    <d v="2023-12-18T00:00:00"/>
    <s v="CARRERA 4 CALLE 6"/>
    <m/>
    <m/>
    <s v="CENTRO"/>
    <s v="COMUNA CENTRO"/>
    <m/>
    <s v="COMUNA CENTRO"/>
    <s v="MASCULINO"/>
    <d v="1899-12-30T21:30:00"/>
    <x v="0"/>
    <x v="1"/>
    <s v="VEHÍCULO"/>
    <x v="10"/>
    <s v="PÚBLICO"/>
    <m/>
    <x v="0"/>
    <s v="SI"/>
    <s v="NEGATIVA"/>
    <d v="1977-06-14T00:00:00"/>
    <n v="48"/>
    <x v="0"/>
    <s v="BICICLETA"/>
    <m/>
    <n v="129"/>
    <x v="1"/>
    <s v="SI"/>
    <s v="NEGATIVA"/>
    <d v="2011-06-20T00:00:00"/>
    <n v="1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1"/>
    <x v="2"/>
    <m/>
  </r>
  <r>
    <d v="2023-12-21T00:00:00"/>
    <s v="BOGOTA - GIRADOT KM 43 + 205"/>
    <s v="4°20'56&quot;N"/>
    <s v="74°21'38.0&quot;W"/>
    <s v="EL TRIUNFO"/>
    <m/>
    <s v="CORREG. SUR OCCIDENTAL"/>
    <s v="CORREG. SUR OCCIDENTAL"/>
    <s v="MASCULINO"/>
    <d v="1899-12-30T11:50:00"/>
    <x v="1"/>
    <x v="1"/>
    <s v="VEHÍCULO"/>
    <x v="6"/>
    <s v="PÚBLICO"/>
    <m/>
    <x v="0"/>
    <s v="SI"/>
    <s v="NEGATIVA"/>
    <d v="1987-02-16T00:00:00"/>
    <n v="38"/>
    <x v="0"/>
    <s v="MOTOCICLETA"/>
    <s v="PARTICULAR"/>
    <n v="102"/>
    <x v="3"/>
    <s v="NO"/>
    <m/>
    <d v="1974-05-12T00:00:00"/>
    <n v="5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11"/>
    <x v="2"/>
    <s v="CON MUERTOS"/>
  </r>
  <r>
    <d v="2023-12-22T00:00:00"/>
    <s v="CALLE 24 B AV. PANAMERICANA"/>
    <s v="4°33'50&quot;N"/>
    <s v="74°37'68.0&quot;W"/>
    <s v="FRENTE A LA RAMONA"/>
    <s v="COMUNA OCCIDENTAL"/>
    <m/>
    <s v="COMUNA OCCIDENTAL"/>
    <s v="MASCULINO"/>
    <d v="1997-03-08T00:00:00"/>
    <x v="0"/>
    <x v="1"/>
    <s v="VEHÍCULO"/>
    <x v="0"/>
    <s v="PARTICULAR"/>
    <n v="139"/>
    <x v="1"/>
    <s v="SI"/>
    <s v="NEGATIVA"/>
    <d v="1997-03-08T00:00:00"/>
    <n v="28"/>
    <x v="0"/>
    <s v="AUTOMÓVIL"/>
    <s v="PARTICULAR"/>
    <n v="115"/>
    <x v="1"/>
    <s v="SI"/>
    <s v="POSITIVA"/>
    <d v="1978-08-10T00:00:00"/>
    <n v="46"/>
    <e v="#NAME?"/>
    <m/>
    <m/>
    <m/>
    <x v="0"/>
    <m/>
    <m/>
    <m/>
    <n v="125"/>
    <e v="#NAME?"/>
    <x v="1"/>
    <m/>
    <x v="0"/>
    <m/>
    <m/>
    <x v="1"/>
    <n v="2"/>
    <x v="0"/>
    <n v="1"/>
    <m/>
    <x v="0"/>
    <m/>
    <m/>
    <m/>
    <m/>
    <x v="0"/>
    <m/>
    <m/>
    <n v="2"/>
    <x v="0"/>
    <x v="11"/>
    <x v="2"/>
    <m/>
  </r>
  <r>
    <d v="2023-12-22T00:00:00"/>
    <s v="CALLE 8 28 15B"/>
    <s v="4°20'37&quot;N"/>
    <s v="74°22'52.0&quot;W"/>
    <s v="LLANO VERDE"/>
    <s v="COMUNA OCCIDENTAL"/>
    <m/>
    <s v="COMUNA OCCIDENTAL"/>
    <s v="FEMENINO"/>
    <d v="1899-12-30T07:00:00"/>
    <x v="0"/>
    <x v="1"/>
    <s v="VEHÍCULO"/>
    <x v="1"/>
    <s v="PARTICULAR"/>
    <m/>
    <x v="1"/>
    <s v="SI"/>
    <s v="NEGATIVA"/>
    <d v="1979-08-15T00:00:00"/>
    <n v="45"/>
    <x v="0"/>
    <s v="CAMIONETA"/>
    <s v="PARTICULAR"/>
    <n v="103"/>
    <x v="2"/>
    <s v="SI"/>
    <s v="NEGATIVA"/>
    <d v="1953-04-02T00:00:00"/>
    <n v="72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11"/>
    <x v="2"/>
    <m/>
  </r>
  <r>
    <d v="2023-12-26T00:00:00"/>
    <s v="TV 12 CALLE 18"/>
    <s v="4°20'7&quot;N"/>
    <s v="74°22'3.0&quot;W"/>
    <s v="BALMORAL"/>
    <s v="COMUNA SUR OCCIDENTAL"/>
    <m/>
    <s v="COMUNA SUR OCCIDENTAL"/>
    <s v="FEMENINO"/>
    <d v="1899-12-30T20:00:00"/>
    <x v="0"/>
    <x v="1"/>
    <s v="VEHÍCULO"/>
    <x v="1"/>
    <s v="PARTICULAR"/>
    <m/>
    <x v="1"/>
    <s v="SI"/>
    <s v="NEGATIVA"/>
    <d v="2005-07-13T00:00:00"/>
    <n v="19"/>
    <x v="0"/>
    <s v="AUTOMÓVIL"/>
    <s v="PARTICULAR"/>
    <n v="122"/>
    <x v="2"/>
    <s v="SI"/>
    <s v="NEGATIVA"/>
    <d v="1984-08-13T00:00:00"/>
    <n v="4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1"/>
    <x v="2"/>
    <m/>
  </r>
  <r>
    <d v="2023-12-26T00:00:00"/>
    <s v="GIRADOT - BOGOTA KM 43 + 205"/>
    <s v="4°21'28&quot;N"/>
    <s v="74°22'31.0&quot;W"/>
    <s v="VEREDA EL RESGUARDO"/>
    <m/>
    <s v="CORREG. OCCIDENTAL"/>
    <s v="CORREG. OCCIDENTAL"/>
    <s v="MASCULINO"/>
    <d v="1899-12-30T05:00:00"/>
    <x v="1"/>
    <x v="1"/>
    <s v="VEHÍCULO"/>
    <x v="1"/>
    <s v="PARTICULAR"/>
    <n v="157"/>
    <x v="3"/>
    <s v="NO"/>
    <m/>
    <d v="1994-02-17T00:00:00"/>
    <n v="31"/>
    <x v="0"/>
    <s v="CAMIÓN"/>
    <s v="PÚBLICO"/>
    <m/>
    <x v="2"/>
    <s v="SI"/>
    <s v="NEGATIVA"/>
    <d v="1992-05-29T00:00:00"/>
    <n v="3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11"/>
    <x v="2"/>
    <s v="CON MUERTOS"/>
  </r>
  <r>
    <d v="2023-12-27T00:00:00"/>
    <s v="CALLE 11 CARRERA 6"/>
    <s v="4°32'67&quot;N"/>
    <s v="74°39'52.0&quot;W"/>
    <s v="CENTRO"/>
    <s v="COMUNA CENTRO"/>
    <m/>
    <s v="COMUNA CENTRO"/>
    <s v="MASCULINO"/>
    <d v="1899-12-30T11:40:00"/>
    <x v="0"/>
    <x v="1"/>
    <s v="VEHÍCULO"/>
    <x v="0"/>
    <s v="PARTICULAR"/>
    <n v="132"/>
    <x v="0"/>
    <s v="SI"/>
    <s v="NEGATIVA"/>
    <d v="1942-04-09T00:00:00"/>
    <n v="83"/>
    <x v="0"/>
    <s v="MOTOCICLETA"/>
    <s v="PARTICULAR"/>
    <m/>
    <x v="1"/>
    <s v="SI"/>
    <s v="NEGATIVA"/>
    <d v="2005-03-01T00:00:00"/>
    <n v="2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1"/>
    <x v="2"/>
    <m/>
  </r>
  <r>
    <d v="2023-12-28T00:00:00"/>
    <s v="GIRADOT - BOGOTA KM 73 + 800"/>
    <s v="4°37'21&quot;N"/>
    <s v="74°23'16.0&quot;W"/>
    <s v="BOSACHOQUE"/>
    <m/>
    <s v="CORREG. OCCIDENTAL"/>
    <s v="CORREG. OCCIDENTAL"/>
    <s v="MASCULINO"/>
    <d v="1899-12-30T17:45:00"/>
    <x v="0"/>
    <x v="0"/>
    <s v="VEHÍCULO"/>
    <x v="1"/>
    <s v="PARTICULAR"/>
    <n v="157"/>
    <x v="0"/>
    <s v="SI"/>
    <s v="NEGATIVA"/>
    <d v="2007-08-07T00:00:00"/>
    <n v="17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11"/>
    <x v="2"/>
    <m/>
  </r>
  <r>
    <d v="2023-12-31T00:00:00"/>
    <s v="CALLE 24B AV. PALMAS GLORIETA"/>
    <s v="4°20'36&quot;N"/>
    <s v="74°23'34.0&quot;W"/>
    <s v="GLORIETA PALMAS"/>
    <s v="COMUNA OCCIDENTAL"/>
    <m/>
    <s v="COMUNA OCCIDENTAL"/>
    <s v="MASCULINO"/>
    <d v="1899-12-30T17:30:00"/>
    <x v="0"/>
    <x v="1"/>
    <s v="VEHÍCULO"/>
    <x v="10"/>
    <s v="PÚBLICO"/>
    <m/>
    <x v="0"/>
    <s v="SI"/>
    <s v="NEGATIVA"/>
    <d v="1995-05-20T00:00:00"/>
    <n v="30"/>
    <x v="0"/>
    <s v="MOTOCICLETA"/>
    <s v="PARTICULAR"/>
    <n v="123"/>
    <x v="1"/>
    <s v="SI"/>
    <s v="NEGATIVA"/>
    <d v="1987-12-07T00:00:00"/>
    <n v="37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m/>
    <n v="1"/>
    <x v="1"/>
    <n v="1"/>
    <m/>
    <n v="2"/>
    <x v="0"/>
    <x v="11"/>
    <x v="2"/>
    <m/>
  </r>
  <r>
    <d v="2023-12-01T00:00:00"/>
    <s v="AV LAS PALMAS CRA 26"/>
    <s v="4°20'37&quot;N"/>
    <s v="74°22'31.0&quot;W"/>
    <s v="LLANO VERDE"/>
    <s v="COMUNA OCCIDENTAL"/>
    <m/>
    <s v="COMUNA OCCIDENTAL"/>
    <s v="MASCULINO"/>
    <d v="1899-12-30T18:35:00"/>
    <x v="0"/>
    <x v="0"/>
    <s v="NO APLICA"/>
    <x v="1"/>
    <s v="PARTICULAR"/>
    <m/>
    <x v="1"/>
    <s v="SI"/>
    <s v="NEGATIVA"/>
    <d v="2004-01-06T00:00:00"/>
    <n v="21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11"/>
    <x v="2"/>
    <m/>
  </r>
  <r>
    <d v="2023-12-01T00:00:00"/>
    <s v="CRA 6 CALLE 17"/>
    <s v="4°20'1&quot;N"/>
    <s v="74°23'50.0&quot;W"/>
    <s v="BALMORAL"/>
    <s v="COMUNA SUR OCCIDENTAL"/>
    <m/>
    <s v="COMUNA SUR OCCIDENTAL"/>
    <s v="MASCULINO"/>
    <d v="1899-12-30T23:32:00"/>
    <x v="0"/>
    <x v="1"/>
    <s v="VEHÍCULO"/>
    <x v="1"/>
    <s v="PARTICULAR"/>
    <n v="157"/>
    <x v="1"/>
    <s v="NO"/>
    <m/>
    <m/>
    <n v="125"/>
    <x v="0"/>
    <s v="AUTOMÓVIL"/>
    <s v="PARTICULAR"/>
    <n v="115"/>
    <x v="1"/>
    <s v="SI"/>
    <s v="POSITIVA"/>
    <d v="1971-03-09T00:00:00"/>
    <n v="54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11"/>
    <x v="2"/>
    <m/>
  </r>
  <r>
    <d v="2023-12-02T00:00:00"/>
    <s v="CALLE 25 38 A 10"/>
    <s v="4°19'46&quot;N"/>
    <s v="74°23'1.0&quot;W"/>
    <s v="COOVIPROF"/>
    <s v="COMUNA SUR OCCIDENTAL"/>
    <m/>
    <s v="COMUNA SUR OCCIDENTAL"/>
    <s v="MASCULINO"/>
    <d v="1899-12-30T21:30:00"/>
    <x v="0"/>
    <x v="1"/>
    <s v="VEHÍCULO"/>
    <x v="0"/>
    <s v="PARTICULAR"/>
    <n v="122"/>
    <x v="1"/>
    <s v="SI"/>
    <s v="NEGATIVA"/>
    <d v="1976-01-06T00:00:00"/>
    <n v="49"/>
    <x v="0"/>
    <s v="CAMPERO"/>
    <s v="PARTICULAR"/>
    <n v="114"/>
    <x v="2"/>
    <s v="NO"/>
    <m/>
    <d v="2002-11-07T00:00:00"/>
    <n v="22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m/>
    <n v="1"/>
    <x v="0"/>
    <x v="11"/>
    <x v="2"/>
    <m/>
  </r>
  <r>
    <d v="2023-12-04T00:00:00"/>
    <s v="LA AGUADITA"/>
    <s v="4°23'15&quot;N"/>
    <s v="74°19'45.0&quot;W"/>
    <s v="LA AGUADITA"/>
    <m/>
    <s v="CORREG. NORTE"/>
    <s v="CORREG. NORTE"/>
    <s v="FEMENINO"/>
    <d v="1899-12-30T09:35:00"/>
    <x v="0"/>
    <x v="0"/>
    <s v="NO APLICA"/>
    <x v="1"/>
    <s v="PARTICULAR"/>
    <m/>
    <x v="1"/>
    <s v="SI"/>
    <s v="NEGATIVA"/>
    <d v="2000-03-13T00:00:00"/>
    <n v="25"/>
    <x v="0"/>
    <m/>
    <m/>
    <m/>
    <x v="0"/>
    <m/>
    <m/>
    <m/>
    <n v="125"/>
    <e v="#NAME?"/>
    <m/>
    <m/>
    <m/>
    <x v="0"/>
    <m/>
    <m/>
    <m/>
    <n v="125"/>
    <e v="#NAME?"/>
    <x v="0"/>
    <n v="2"/>
    <x v="0"/>
    <n v="1"/>
    <m/>
    <x v="0"/>
    <m/>
    <x v="0"/>
    <m/>
    <m/>
    <x v="0"/>
    <m/>
    <m/>
    <m/>
    <m/>
    <x v="1"/>
    <n v="1"/>
    <m/>
    <n v="3"/>
    <x v="0"/>
    <x v="11"/>
    <x v="2"/>
    <m/>
  </r>
  <r>
    <d v="2023-12-04T00:00:00"/>
    <s v="CALLE 25 CARRERA 40"/>
    <s v="4°19'44&quot;N"/>
    <s v="74°23'11.0&quot;W"/>
    <s v="LA GRAN COLOMBIA"/>
    <s v="COMUNA SUR OCCIDENTAL"/>
    <m/>
    <s v="COMUNA SUR OCCIDENTAL"/>
    <s v="MASCULINO"/>
    <d v="1899-12-30T21:40:00"/>
    <x v="0"/>
    <x v="1"/>
    <s v="VEHÍCULO"/>
    <x v="1"/>
    <s v="PARTICULAR"/>
    <m/>
    <x v="1"/>
    <s v="SI"/>
    <s v="NEGATIVA"/>
    <d v="1993-07-23T00:00:00"/>
    <n v="31"/>
    <x v="0"/>
    <s v="AUTOMÓVIL"/>
    <s v="PARTICULAR"/>
    <n v="122"/>
    <x v="1"/>
    <s v="SI"/>
    <s v="NEGATIVA"/>
    <d v="2005-08-04T00:00:00"/>
    <n v="1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11"/>
    <x v="2"/>
    <m/>
  </r>
  <r>
    <d v="2023-12-06T00:00:00"/>
    <s v="GIRADOT - BOGOTA KM 52 + 450"/>
    <s v="4°16'13&quot;N"/>
    <s v="74°27'46.0&quot;W"/>
    <s v="LA PUERTA"/>
    <m/>
    <s v="CORREG. SUR OCCIDENTAL"/>
    <s v="CORREG. SUR OCCIDENTAL"/>
    <s v="MASCULINO"/>
    <d v="1899-12-30T09:30:00"/>
    <x v="0"/>
    <x v="1"/>
    <s v="VEHÍCULO"/>
    <x v="1"/>
    <s v="PARTICULAR"/>
    <n v="157"/>
    <x v="1"/>
    <s v="SI"/>
    <s v="NEGATIVA"/>
    <d v="1999-10-25T00:00:00"/>
    <n v="25"/>
    <x v="0"/>
    <s v="AUTOMÓVIL"/>
    <s v="PARTICULAR"/>
    <n v="146"/>
    <x v="2"/>
    <s v="SI"/>
    <s v="NEGATIVA"/>
    <d v="1953-12-31T00:00:00"/>
    <n v="7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1"/>
    <x v="2"/>
    <m/>
  </r>
  <r>
    <d v="2023-12-06T00:00:00"/>
    <s v="CRA 27 35 75"/>
    <s v="4°19'51&quot;N"/>
    <s v="74°22'43.0&quot;W"/>
    <s v="COOVIPROF"/>
    <s v="COMUNA SUR OCCIDENTAL"/>
    <m/>
    <s v="COMUNA SUR OCCIDENTAL"/>
    <s v="MASCULINO"/>
    <d v="1899-12-30T05:10:00"/>
    <x v="0"/>
    <x v="1"/>
    <s v="VEHÍCULO"/>
    <x v="1"/>
    <s v="PARTICULAR"/>
    <m/>
    <x v="1"/>
    <s v="SI"/>
    <s v="NEGATIVA"/>
    <d v="1996-09-12T00:00:00"/>
    <n v="28"/>
    <x v="0"/>
    <s v="MOTOCICLETA"/>
    <s v="PARTICULAR"/>
    <n v="122"/>
    <x v="1"/>
    <s v="SI"/>
    <s v="NEGATIVA"/>
    <d v="1964-05-12T00:00:00"/>
    <n v="6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11"/>
    <x v="2"/>
    <m/>
  </r>
  <r>
    <d v="2023-12-09T00:00:00"/>
    <s v="GIRADOT - BOGOTA KM 47 + 500"/>
    <s v="4°15'36&quot;N"/>
    <s v="74°32'06.0&quot;W"/>
    <s v="ALTO DE CANECAS"/>
    <m/>
    <s v="CORREG. SUR OCCIDENTAL"/>
    <s v="CORREG. SUR OCCIDENTAL"/>
    <s v="MASCULINO"/>
    <d v="1899-12-30T10:00:00"/>
    <x v="1"/>
    <x v="1"/>
    <s v="VEHÍCULO"/>
    <x v="6"/>
    <s v="PÚBLICO"/>
    <m/>
    <x v="0"/>
    <s v="SI"/>
    <s v="NEGATIVA"/>
    <d v="2008-12-26T00:00:00"/>
    <n v="16"/>
    <x v="0"/>
    <s v="MOTOCICLETA"/>
    <s v="PARTICULAR"/>
    <n v="157"/>
    <x v="0"/>
    <s v="SI"/>
    <s v="NEGATIVA"/>
    <d v="1987-10-31T00:00:00"/>
    <n v="3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11"/>
    <x v="2"/>
    <s v="CON MUERTOS"/>
  </r>
  <r>
    <d v="2023-12-10T00:00:00"/>
    <s v="VIA CHINAUTA LA PAMPA"/>
    <s v="4°19'28&quot;N"/>
    <s v="74°24'32.0&quot;W"/>
    <s v="CURVA BOTADERO DE BASURA"/>
    <s v="COMUNA SUR OCCIDENTAL"/>
    <m/>
    <s v="COMUNA SUR OCCIDENTAL"/>
    <s v="MASCULINO"/>
    <d v="1899-12-30T10:20:00"/>
    <x v="0"/>
    <x v="2"/>
    <s v="VEHÍCULO"/>
    <x v="1"/>
    <s v="PARTICULAR"/>
    <n v="139"/>
    <x v="1"/>
    <s v="SI"/>
    <s v="NEGATIVA"/>
    <d v="1999-01-14T00:00:00"/>
    <n v="26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1"/>
    <x v="2"/>
    <m/>
  </r>
  <r>
    <d v="2023-12-11T00:00:00"/>
    <s v="AV LAS PALMAS CARRERA 9"/>
    <s v="4°20'31&quot;N"/>
    <s v="74°21'51.0&quot;W"/>
    <s v="CENTRO"/>
    <s v="COMUNA CENTRO"/>
    <m/>
    <s v="COMUNA CENTRO"/>
    <s v="MASCULINO"/>
    <d v="1899-12-30T10:00:00"/>
    <x v="0"/>
    <x v="0"/>
    <s v="NO APLICA"/>
    <x v="10"/>
    <s v="PÚBLICO"/>
    <n v="157"/>
    <x v="0"/>
    <s v="SI"/>
    <s v="NEGATIVA"/>
    <d v="1969-01-31T00:00:00"/>
    <n v="56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11"/>
    <x v="2"/>
    <m/>
  </r>
  <r>
    <d v="2024-01-01T00:00:00"/>
    <s v="GIRADOT - BOGOTA KM 76 + 700"/>
    <s v="4°39'28&quot;N"/>
    <s v="74°23'26.0&quot;W"/>
    <s v="VEREDA USATAMA"/>
    <m/>
    <s v="CORREG. OCCIDENTAL"/>
    <s v="CORREG. OCCIDENTAL"/>
    <s v="MASCULINO"/>
    <d v="1899-12-30T11:20:00"/>
    <x v="0"/>
    <x v="7"/>
    <s v="NO APLICA"/>
    <x v="5"/>
    <s v="PARTICULAR"/>
    <n v="157"/>
    <x v="1"/>
    <s v="SI"/>
    <s v="NEGATIVA"/>
    <d v="1999-02-21T00:00:00"/>
    <n v="26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3"/>
    <m/>
  </r>
  <r>
    <d v="2024-01-02T00:00:00"/>
    <s v="GIRADOT - BOGOTA KM 5 + 100"/>
    <s v="4°34'82&quot;N"/>
    <s v="74°39'18.0&quot;W"/>
    <s v="GLORIETA LUCHO HERRERA"/>
    <m/>
    <s v="CORREG. OCCIDENTAL"/>
    <s v="CORREG. OCCIDENTAL"/>
    <s v="FEMENINO"/>
    <d v="1899-12-30T15:30:00"/>
    <x v="0"/>
    <x v="1"/>
    <s v="VEHÍCULO"/>
    <x v="1"/>
    <s v="PARTICULAR"/>
    <n v="112"/>
    <x v="1"/>
    <s v="SI"/>
    <s v="NEGATIVA"/>
    <d v="1994-08-28T00:00:00"/>
    <n v="30"/>
    <x v="0"/>
    <s v="MICROBÚS"/>
    <s v="PÚBLICO"/>
    <m/>
    <x v="2"/>
    <s v="SI"/>
    <s v="NEGATIVA"/>
    <d v="1966-08-30T00:00:00"/>
    <n v="58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0"/>
    <x v="3"/>
    <m/>
  </r>
  <r>
    <d v="2024-01-04T00:00:00"/>
    <s v="GIRADOT - BOGOTA KM 60 + 200"/>
    <s v="4°18'40&quot;N"/>
    <s v="74°26'21.0&quot;W"/>
    <s v="VEREDA LA PUERTA"/>
    <m/>
    <s v="CORREG. SUR OCCIDENTAL"/>
    <s v="CORREG. SUR OCCIDENTAL"/>
    <s v="MASCULINO"/>
    <d v="1899-12-30T08:00:00"/>
    <x v="0"/>
    <x v="1"/>
    <s v="VEHÍCULO"/>
    <x v="3"/>
    <s v="PARTICULAR"/>
    <n v="122"/>
    <x v="0"/>
    <s v="SI"/>
    <s v="NEGATIVA"/>
    <d v="1967-11-16T00:00:00"/>
    <n v="57"/>
    <x v="0"/>
    <s v="CAMIONETA"/>
    <s v="PARTICULAR"/>
    <n v="116"/>
    <x v="1"/>
    <s v="SI"/>
    <s v="NEGATIVA"/>
    <d v="1925-01-27T00:00:00"/>
    <n v="100"/>
    <e v="#NAME?"/>
    <m/>
    <m/>
    <m/>
    <x v="0"/>
    <m/>
    <m/>
    <m/>
    <n v="125"/>
    <e v="#NAME?"/>
    <x v="1"/>
    <m/>
    <x v="0"/>
    <m/>
    <m/>
    <x v="1"/>
    <n v="3"/>
    <x v="0"/>
    <m/>
    <n v="1"/>
    <x v="0"/>
    <m/>
    <m/>
    <m/>
    <m/>
    <x v="1"/>
    <n v="1"/>
    <m/>
    <n v="4"/>
    <x v="0"/>
    <x v="0"/>
    <x v="3"/>
    <m/>
  </r>
  <r>
    <d v="2024-01-06T00:00:00"/>
    <s v="GIRADOT - BOGOTA KM 60 + 200"/>
    <s v="4°26'58&quot;N"/>
    <s v="74°50'98.0&quot;W"/>
    <s v="BOQUERON"/>
    <m/>
    <s v="CORREG. SUR OCCIDENTAL"/>
    <s v="CORREG. SUR OCCIDENTAL"/>
    <s v="FEMENINO"/>
    <d v="1899-12-30T16:30:00"/>
    <x v="0"/>
    <x v="1"/>
    <s v="MURO"/>
    <x v="1"/>
    <s v="PARTICULAR"/>
    <n v="157"/>
    <x v="1"/>
    <s v="SI"/>
    <s v="NEGATIVA"/>
    <d v="2005-03-13T00:00:00"/>
    <n v="20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0"/>
    <x v="3"/>
    <m/>
  </r>
  <r>
    <d v="2024-01-23T00:00:00"/>
    <s v="BOGOTA - GIRADOT KM 75 + 290"/>
    <s v="4°23'5&quot;N"/>
    <s v="74°23'8.0&quot;W"/>
    <s v="VEREDA BOSACHOQUE"/>
    <m/>
    <s v="CORREG. OCCIDENTAL"/>
    <s v="CORREG. OCCIDENTAL"/>
    <s v="MASCULINO"/>
    <d v="1899-12-30T20:05:00"/>
    <x v="0"/>
    <x v="1"/>
    <s v="VEHÍCULO"/>
    <x v="1"/>
    <s v="PARTICULAR"/>
    <n v="127"/>
    <x v="1"/>
    <s v="SI"/>
    <s v="NEGATIVA"/>
    <d v="1987-03-16T00:00:00"/>
    <n v="38"/>
    <x v="0"/>
    <s v="MICROBÚS"/>
    <s v="PÚBLICO"/>
    <m/>
    <x v="2"/>
    <s v="SI"/>
    <s v="NEGATIVA"/>
    <d v="1962-07-03T00:00:00"/>
    <n v="6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3"/>
    <m/>
  </r>
  <r>
    <d v="2024-01-25T00:00:00"/>
    <s v="GIRADOT - BOGOTA KM 5 + 300"/>
    <s v="4°20'56&quot;N"/>
    <s v="74°23'28.0&quot;W"/>
    <s v="VARIANTE"/>
    <m/>
    <s v="CORREG. OCCIDENTAL"/>
    <s v="CORREG. OCCIDENTAL"/>
    <s v="MASCULINO"/>
    <d v="1899-12-30T00:00:00"/>
    <x v="0"/>
    <x v="0"/>
    <s v="VEHÍCULO"/>
    <x v="1"/>
    <s v="PARTICULAR"/>
    <n v="157"/>
    <x v="1"/>
    <s v="SI"/>
    <s v="NEGATIVA"/>
    <d v="2001-10-21T00:00:00"/>
    <n v="23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0"/>
    <x v="3"/>
    <m/>
  </r>
  <r>
    <d v="2024-01-28T00:00:00"/>
    <s v="GIRADOT - BOGOTA KM 51 + 900"/>
    <s v="4°16'08&quot;N"/>
    <s v="74°30'01.0&quot;W"/>
    <s v="VEREDA LA PUERTA"/>
    <m/>
    <s v="CORREG. SUR OCCIDENTAL"/>
    <s v="CORREG. SUR OCCIDENTAL"/>
    <s v="MASCULINO"/>
    <d v="1899-12-30T10:50:00"/>
    <x v="1"/>
    <x v="8"/>
    <s v="VEHÍCULO"/>
    <x v="6"/>
    <s v="PÚBLICO"/>
    <n v="157"/>
    <x v="0"/>
    <s v="SI"/>
    <s v="NEGATIVA"/>
    <d v="1964-12-02T00:00:00"/>
    <n v="60"/>
    <x v="0"/>
    <m/>
    <m/>
    <m/>
    <x v="0"/>
    <m/>
    <m/>
    <m/>
    <n v="125"/>
    <e v="#NAME?"/>
    <m/>
    <m/>
    <m/>
    <x v="0"/>
    <m/>
    <m/>
    <m/>
    <n v="125"/>
    <e v="#NAME?"/>
    <x v="0"/>
    <m/>
    <x v="1"/>
    <n v="1"/>
    <m/>
    <x v="0"/>
    <m/>
    <x v="0"/>
    <m/>
    <m/>
    <x v="0"/>
    <m/>
    <m/>
    <m/>
    <m/>
    <x v="0"/>
    <m/>
    <m/>
    <m/>
    <x v="1"/>
    <x v="0"/>
    <x v="3"/>
    <s v="CON MUERTOS"/>
  </r>
  <r>
    <d v="2024-01-30T00:00:00"/>
    <s v="GIRADOT - BOGOTA KM 0 + 45"/>
    <s v="4°19'25&quot;N"/>
    <s v="74°25'10.0&quot;W"/>
    <s v="VEREDA SAN TONIO"/>
    <m/>
    <s v="CORREG. SUR OCCIDENTAL"/>
    <s v="CORREG. SUR OCCIDENTAL"/>
    <s v="MASCULINO"/>
    <d v="1899-12-30T06:40:00"/>
    <x v="0"/>
    <x v="1"/>
    <s v="VEHÍCULO"/>
    <x v="1"/>
    <s v="PARTICULAR"/>
    <m/>
    <x v="1"/>
    <s v="SI"/>
    <s v="NEGATIVA"/>
    <d v="1994-09-27T00:00:00"/>
    <n v="30"/>
    <x v="0"/>
    <s v="CAMIONETA"/>
    <s v="PARTICULAR"/>
    <n v="143"/>
    <x v="2"/>
    <s v="SI"/>
    <s v="NEGATIVA"/>
    <d v="1978-05-12T00:00:00"/>
    <n v="47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0"/>
    <x v="3"/>
    <m/>
  </r>
  <r>
    <d v="2024-01-05T00:00:00"/>
    <s v="TRANSVERSAL 12 19A 28"/>
    <s v="4°33'39&quot;N"/>
    <s v="74°36'93.0&quot;W"/>
    <s v="BALMORAL"/>
    <s v="COMUNA SUR ORIENTAL"/>
    <m/>
    <s v="COMUNA SUR ORIENTAL"/>
    <s v="MASCULINO"/>
    <d v="1899-12-30T08:00:00"/>
    <x v="0"/>
    <x v="1"/>
    <s v="VEHÍCULO"/>
    <x v="2"/>
    <s v="PÚBLICO"/>
    <n v="119"/>
    <x v="0"/>
    <s v="SI"/>
    <s v="NEGATIVA"/>
    <d v="1989-09-09T00:00:00"/>
    <n v="35"/>
    <x v="0"/>
    <s v="MOTOCICLETA"/>
    <s v="PARTICULAR"/>
    <n v="121"/>
    <x v="1"/>
    <s v="SI"/>
    <s v="NEGATIVA"/>
    <d v="1993-10-22T00:00:00"/>
    <n v="3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3"/>
    <m/>
  </r>
  <r>
    <d v="2024-01-07T00:00:00"/>
    <s v="AV LAS PALMAS CARRERA 12"/>
    <s v="4°34'11&quot;N"/>
    <s v="74°36'58.0&quot;W"/>
    <s v="CENTRO"/>
    <s v="COMUNA CENTRO"/>
    <m/>
    <s v="COMUNA CENTRO"/>
    <s v="MASCULINO"/>
    <d v="1899-12-30T09:20:00"/>
    <x v="0"/>
    <x v="1"/>
    <s v="VEHÍCULO"/>
    <x v="1"/>
    <s v="PARTICULAR"/>
    <m/>
    <x v="0"/>
    <s v="SI"/>
    <s v="NEGATIVA"/>
    <d v="1997-01-08T00:00:00"/>
    <n v="28"/>
    <x v="0"/>
    <s v="AUTOMÓVIL"/>
    <s v="PARTICULAR"/>
    <n v="132"/>
    <x v="2"/>
    <s v="SI"/>
    <s v="NEGATIVA"/>
    <d v="2002-10-08T00:00:00"/>
    <n v="22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0"/>
    <x v="3"/>
    <m/>
  </r>
  <r>
    <d v="2024-01-13T00:00:00"/>
    <s v="DIAGONAL 16 CRA 7 ESTE"/>
    <s v="4°19'39&quot;N"/>
    <s v="74°21'17.0&quot;W"/>
    <s v="CARRETERA PASCA"/>
    <s v="COMUNA SUR ORIENTAL"/>
    <m/>
    <s v="COMUNA SUR ORIENTAL"/>
    <s v="MASCULINO"/>
    <d v="1899-12-30T20:05:00"/>
    <x v="0"/>
    <x v="2"/>
    <s v="NO APLICA"/>
    <x v="0"/>
    <s v="PARTICULAR"/>
    <n v="202"/>
    <x v="1"/>
    <s v="SI"/>
    <s v="NEGATIVA"/>
    <d v="1955-07-11T00:00:00"/>
    <n v="70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4"/>
    <x v="0"/>
    <n v="1"/>
    <m/>
    <x v="0"/>
    <m/>
    <m/>
    <m/>
    <m/>
    <x v="1"/>
    <n v="1"/>
    <m/>
    <n v="5"/>
    <x v="0"/>
    <x v="0"/>
    <x v="3"/>
    <m/>
  </r>
  <r>
    <d v="2024-01-16T00:00:00"/>
    <s v="KM 6 VIA FGGA LA AGUADITA"/>
    <s v="4°38'05&quot;N"/>
    <s v="74°34'00.0&quot;W"/>
    <s v="VIA AGUADITA"/>
    <m/>
    <s v="CORREG. NORTE"/>
    <s v="CORREG. NORTE"/>
    <s v="MASCULINO"/>
    <d v="1899-12-30T08:30:00"/>
    <x v="1"/>
    <x v="1"/>
    <s v="NO APLICA"/>
    <x v="5"/>
    <s v="PARTICULAR"/>
    <m/>
    <x v="2"/>
    <m/>
    <m/>
    <d v="1959-03-16T00:00:00"/>
    <n v="66"/>
    <x v="0"/>
    <s v="BICICLETA"/>
    <s v="PARTICULAR"/>
    <n v="157"/>
    <x v="0"/>
    <m/>
    <m/>
    <d v="1951-12-12T00:00:00"/>
    <n v="7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0"/>
    <x v="3"/>
    <s v="CON MUERTOS"/>
  </r>
  <r>
    <d v="2024-01-23T00:00:00"/>
    <s v="CALLE 22 37 14"/>
    <s v="4°19'47&quot;N"/>
    <s v="74°22'57.0&quot;W"/>
    <s v="COOVIPROF"/>
    <s v="COMUNA SUR OCCIDENTAL"/>
    <m/>
    <s v="COMUNA SUR OCCIDENTAL"/>
    <s v="MASCULINO"/>
    <d v="1899-12-30T10:10:00"/>
    <x v="0"/>
    <x v="0"/>
    <s v="VEHÍCULO"/>
    <x v="0"/>
    <s v="PARTICULAR"/>
    <m/>
    <x v="0"/>
    <s v="SI"/>
    <s v="NEGATIVA"/>
    <d v="1981-01-10T00:00:00"/>
    <n v="44"/>
    <x v="0"/>
    <s v="MOTOCICLETA"/>
    <s v="PARTICULAR"/>
    <n v="102"/>
    <x v="1"/>
    <s v="SI"/>
    <s v="NEGATIVA"/>
    <d v="1971-08-25T00:00:00"/>
    <n v="53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0"/>
    <x v="3"/>
    <m/>
  </r>
  <r>
    <d v="2024-01-23T00:00:00"/>
    <s v="CRA 6 CALLE 19"/>
    <s v="4°33'18&quot;N"/>
    <s v="74°36'50.0&quot;W"/>
    <s v="BALMORAL"/>
    <s v="COMUNA SUR ORIENTAL"/>
    <m/>
    <s v="COMUNA SUR ORIENTAL"/>
    <s v="MASCULINO"/>
    <d v="1899-12-30T20:35:00"/>
    <x v="0"/>
    <x v="1"/>
    <s v="VEHÍCULO"/>
    <x v="1"/>
    <s v="PARTICULAR"/>
    <m/>
    <x v="1"/>
    <s v="SI"/>
    <s v="NEGATIVA"/>
    <d v="1998-07-28T00:00:00"/>
    <n v="26"/>
    <x v="0"/>
    <s v="AUTOMÓVIL"/>
    <s v="PARTICULAR"/>
    <m/>
    <x v="2"/>
    <m/>
    <m/>
    <d v="1974-05-21T00:00:00"/>
    <n v="5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3"/>
    <m/>
  </r>
  <r>
    <d v="2024-01-24T00:00:00"/>
    <s v="AV. NOVILLERO QUINTA IRUN KM 69"/>
    <s v="4°20'24&quot;N"/>
    <s v="74°22'34.0&quot;W"/>
    <s v="VIA NOVILLERO"/>
    <m/>
    <s v="CORREG. OCCIDENTAL"/>
    <s v="CORREG. OCCIDENTAL"/>
    <s v="FEMENINO"/>
    <d v="1899-12-30T21:20:00"/>
    <x v="0"/>
    <x v="0"/>
    <s v="NO APLICA"/>
    <x v="1"/>
    <s v="PARTICULAR"/>
    <n v="115"/>
    <x v="1"/>
    <s v="SI"/>
    <s v="POSITIVA"/>
    <d v="2003-07-27T00:00:00"/>
    <n v="21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3"/>
    <m/>
  </r>
  <r>
    <d v="2024-01-25T00:00:00"/>
    <s v="DIAGONAL 25 32 -33"/>
    <s v="4°19'53&quot;N"/>
    <s v="74°22'41.0&quot;W"/>
    <s v="COOVIPROF"/>
    <s v="COMUNA SUR OCCIDENTAL"/>
    <m/>
    <s v="COMUNA SUR OCCIDENTAL"/>
    <s v="MASCULINO"/>
    <d v="1899-12-30T11:59:00"/>
    <x v="0"/>
    <x v="1"/>
    <s v="VEHÍCULO"/>
    <x v="0"/>
    <s v="PARTICULAR"/>
    <n v="122"/>
    <x v="0"/>
    <s v="SI"/>
    <s v="NEGATIVA"/>
    <d v="1934-09-15T00:00:00"/>
    <n v="90"/>
    <x v="0"/>
    <s v="MOTOCICLETA"/>
    <s v="PARTICULAR"/>
    <n v="105"/>
    <x v="1"/>
    <s v="SI"/>
    <s v="NEGATIVA"/>
    <d v="2004-11-16T00:00:00"/>
    <n v="2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3"/>
    <m/>
  </r>
  <r>
    <d v="2024-01-26T00:00:00"/>
    <s v="DIAGONAL 23 16 90"/>
    <s v="4°19'52&quot;N"/>
    <s v="74°22'27.0&quot;W"/>
    <s v="SAN JORGE"/>
    <s v="COMUNA OCCIDENTAL"/>
    <m/>
    <s v="COMUNA OCCIDENTAL"/>
    <s v="MASCULINO"/>
    <d v="1899-12-30T04:10:00"/>
    <x v="0"/>
    <x v="1"/>
    <s v="VEHÍCULO"/>
    <x v="1"/>
    <s v="PARTICULAR"/>
    <n v="139"/>
    <x v="1"/>
    <s v="SI"/>
    <s v="NEGATIVA"/>
    <d v="1991-03-22T00:00:00"/>
    <n v="34"/>
    <x v="0"/>
    <s v="MOTOCICLETA"/>
    <s v="PARTICULAR"/>
    <n v="115"/>
    <x v="1"/>
    <s v="SI"/>
    <s v="POSITIVA"/>
    <d v="1987-09-10T00:00:00"/>
    <n v="3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0"/>
    <x v="3"/>
    <m/>
  </r>
  <r>
    <d v="2024-01-28T00:00:00"/>
    <s v="CALLE 8 CARRERA 11"/>
    <s v="4°33'43&quot;N"/>
    <s v="74°36'64.0&quot;W"/>
    <s v="CENTRO"/>
    <s v="COMUNA CENTRO"/>
    <m/>
    <s v="COMUNA CENTRO"/>
    <s v="MASCULINO"/>
    <d v="1899-12-30T10:10:00"/>
    <x v="0"/>
    <x v="1"/>
    <s v="VEHÍCULO"/>
    <x v="8"/>
    <s v="PARTICULAR"/>
    <m/>
    <x v="0"/>
    <s v="SI"/>
    <s v="NEGATIVA"/>
    <d v="2004-04-27T00:00:00"/>
    <n v="21"/>
    <x v="0"/>
    <s v="MOTOCICLETA"/>
    <s v="PARTICULAR"/>
    <n v="112"/>
    <x v="1"/>
    <s v="SI"/>
    <s v="NEGATIVA"/>
    <d v="1996-10-11T00:00:00"/>
    <n v="2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3"/>
    <m/>
  </r>
  <r>
    <d v="2024-02-02T00:00:00"/>
    <s v="CARRERA 27 33 74"/>
    <s v="4°19'52&quot;N"/>
    <s v="74°22'42.0&quot;W"/>
    <s v="CONJUNTO CERRADO MIORAMONTI"/>
    <s v="COMUNA SUR OCCIDENTAL"/>
    <m/>
    <s v="COMUNA SUR OCCIDENTAL"/>
    <s v="MASCULINO"/>
    <d v="1899-12-30T16:20:00"/>
    <x v="0"/>
    <x v="1"/>
    <s v="VEHÍCULO"/>
    <x v="3"/>
    <s v="PÚBLICO"/>
    <m/>
    <x v="0"/>
    <s v="SI"/>
    <s v="NEGATIVA"/>
    <d v="1996-09-15T00:00:00"/>
    <n v="28"/>
    <x v="0"/>
    <s v="MOTOCICLETA"/>
    <s v="PARTICULAR"/>
    <n v="102"/>
    <x v="1"/>
    <s v="SI"/>
    <s v="NEGATIVA"/>
    <d v="1980-02-13T00:00:00"/>
    <n v="4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"/>
    <x v="3"/>
    <m/>
  </r>
  <r>
    <d v="2024-02-03T00:00:00"/>
    <s v="CALLE 21 3 10"/>
    <s v="4°19'41&quot;N"/>
    <s v="74°21'53.0&quot;W"/>
    <s v="FUSACATAN"/>
    <s v="COMUNA SUR ORIENTAL"/>
    <m/>
    <s v="COMUNA SUR ORIENTAL"/>
    <s v="MASCULINO"/>
    <d v="1899-12-30T09:40:00"/>
    <x v="0"/>
    <x v="1"/>
    <s v="VEHÍCULO"/>
    <x v="2"/>
    <s v="PARTICULAR"/>
    <m/>
    <x v="0"/>
    <s v="SI"/>
    <s v="NEGATIVA"/>
    <d v="1965-10-22T00:00:00"/>
    <n v="59"/>
    <x v="0"/>
    <s v="MOTOCICLETA"/>
    <s v="PARTICULAR"/>
    <n v="202"/>
    <x v="2"/>
    <s v="SI"/>
    <s v="NEGATIVA"/>
    <d v="1997-02-13T00:00:00"/>
    <n v="28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1"/>
    <x v="3"/>
    <m/>
  </r>
  <r>
    <d v="2024-02-05T00:00:00"/>
    <s v="AV. LAS PALMAS FRENTE CC AVENIDA"/>
    <s v="4°20'36&quot;N"/>
    <s v="74°22'26.0&quot;W"/>
    <s v="SAN JORGE"/>
    <s v="COMUNA OCCIDENTAL"/>
    <m/>
    <s v="COMUNA OCCIDENTAL"/>
    <s v="MASCULINO"/>
    <d v="1899-12-30T11:20:00"/>
    <x v="0"/>
    <x v="0"/>
    <s v="NO APLICA"/>
    <x v="1"/>
    <s v="PARTICULAR"/>
    <n v="132"/>
    <x v="1"/>
    <s v="SI"/>
    <s v="NEGATIVA"/>
    <d v="1997-03-06T00:00:00"/>
    <n v="28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1"/>
    <x v="3"/>
    <m/>
  </r>
  <r>
    <d v="2024-02-05T00:00:00"/>
    <s v="KM 32 + 353"/>
    <s v="4°37'79&quot;N"/>
    <s v="74°34'09.0&quot;W"/>
    <s v="VIA LA AGUADITA"/>
    <s v="COMUNA NORTE"/>
    <m/>
    <s v="COMUNA NORTE"/>
    <s v="MASCULINO"/>
    <d v="1899-12-30T09:35:00"/>
    <x v="0"/>
    <x v="1"/>
    <s v="VEHÍCULO"/>
    <x v="2"/>
    <s v="PARTICULAR"/>
    <m/>
    <x v="1"/>
    <s v="SI"/>
    <s v="NEGATIVA"/>
    <d v="1963-01-04T00:00:00"/>
    <n v="62"/>
    <x v="0"/>
    <s v="CAMIONETA"/>
    <s v="PÚBLICO"/>
    <n v="203"/>
    <x v="1"/>
    <s v="SI"/>
    <s v="NEGATIVA"/>
    <d v="2001-09-16T00:00:00"/>
    <n v="23"/>
    <e v="#NAME?"/>
    <s v="CAMIONETA"/>
    <s v="PÚBLICO"/>
    <m/>
    <x v="1"/>
    <s v="SI"/>
    <s v="NEGATIVA"/>
    <d v="1965-04-30T00:00:00"/>
    <n v="60"/>
    <e v="#NAME?"/>
    <x v="1"/>
    <m/>
    <x v="0"/>
    <m/>
    <m/>
    <x v="1"/>
    <n v="1"/>
    <x v="0"/>
    <n v="1"/>
    <m/>
    <x v="0"/>
    <m/>
    <m/>
    <m/>
    <m/>
    <x v="1"/>
    <n v="3"/>
    <m/>
    <n v="4"/>
    <x v="0"/>
    <x v="1"/>
    <x v="3"/>
    <m/>
  </r>
  <r>
    <d v="2024-02-07T00:00:00"/>
    <s v="CALLE 17 FRENTE 10 05"/>
    <s v="4°20'7&quot;N"/>
    <s v="74°21'54.0&quot;W"/>
    <s v="BALMORAL"/>
    <s v="COMUNA SUR ORIENTAL"/>
    <m/>
    <s v="COMUNA SUR ORIENTAL"/>
    <s v="MASCULINO"/>
    <d v="1899-12-30T10:20:00"/>
    <x v="0"/>
    <x v="0"/>
    <s v="NO APLICA"/>
    <x v="0"/>
    <s v="PARTICULAR"/>
    <n v="407"/>
    <x v="0"/>
    <s v="SI"/>
    <s v="NEGATIVA"/>
    <d v="2006-12-15T00:00:00"/>
    <n v="18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m/>
    <m/>
    <x v="0"/>
    <m/>
    <x v="0"/>
    <m/>
    <m/>
    <x v="0"/>
    <m/>
    <m/>
    <m/>
    <m/>
    <x v="0"/>
    <n v="1"/>
    <m/>
    <n v="1"/>
    <x v="0"/>
    <x v="1"/>
    <x v="3"/>
    <m/>
  </r>
  <r>
    <d v="2024-02-12T00:00:00"/>
    <s v="CALLE 22 39 08"/>
    <s v="4°32'92&quot;N"/>
    <s v="74°38'48.0&quot;W"/>
    <s v="COOVIPROF"/>
    <s v="COMUNA SUR ORIENTAL"/>
    <m/>
    <s v="COMUNA SUR ORIENTAL"/>
    <s v="FEMENINO"/>
    <d v="1899-12-30T14:30:00"/>
    <x v="0"/>
    <x v="1"/>
    <s v="VEHÍCULO"/>
    <x v="0"/>
    <s v="PARTICULAR"/>
    <n v="112"/>
    <x v="0"/>
    <s v="SI"/>
    <s v="NEGATIVA"/>
    <d v="1972-02-22T00:00:00"/>
    <n v="53"/>
    <x v="0"/>
    <s v="MOTOCICLETA"/>
    <s v="PARTICULAR"/>
    <n v="102"/>
    <x v="1"/>
    <s v="SI"/>
    <s v="NEGATIVA"/>
    <d v="1969-09-03T00:00:00"/>
    <n v="5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"/>
    <x v="3"/>
    <m/>
  </r>
  <r>
    <d v="2024-02-16T00:00:00"/>
    <s v="CRA 2 24 21"/>
    <s v="4°32'53&quot;N"/>
    <s v="74°36'43.0&quot;W"/>
    <s v="MACARENA"/>
    <s v="COMUNA SUR ORIENTAL"/>
    <m/>
    <s v="COMUNA SUR ORIENTAL"/>
    <s v="FEMENINO"/>
    <d v="1899-12-30T20:40:00"/>
    <x v="0"/>
    <x v="0"/>
    <s v="NO APLICA"/>
    <x v="1"/>
    <s v="PARTICULAR"/>
    <n v="115"/>
    <x v="0"/>
    <s v="SI"/>
    <s v="POSITIVA"/>
    <d v="2001-03-17T00:00:00"/>
    <n v="24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1"/>
    <x v="3"/>
    <m/>
  </r>
  <r>
    <d v="2024-02-21T00:00:00"/>
    <s v="CRA 24B DG 2"/>
    <s v="4°34'52&quot;N"/>
    <s v="74°37'70.0&quot;W"/>
    <s v="FRENTE TERMINAL"/>
    <s v="COMUNA OCCIDENTAL"/>
    <m/>
    <s v="COMUNA OCCIDENTAL"/>
    <s v="FEMENINO"/>
    <d v="2024-02-21T00:00:00"/>
    <x v="0"/>
    <x v="1"/>
    <s v="VEHÍCULO"/>
    <x v="0"/>
    <s v="PARTICULAR"/>
    <n v="123"/>
    <x v="0"/>
    <s v="SI"/>
    <s v="NEGATIVA"/>
    <d v="1995-11-11T00:00:00"/>
    <n v="29"/>
    <x v="0"/>
    <s v="MOTOCICLETA"/>
    <s v="PARTICULAR"/>
    <m/>
    <x v="1"/>
    <s v="SI"/>
    <s v="NEGATIVA"/>
    <d v="1988-08-07T00:00:00"/>
    <n v="36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"/>
    <x v="3"/>
    <m/>
  </r>
  <r>
    <d v="2024-02-25T00:00:00"/>
    <s v="GIRADOT - BOGOTA KM 52"/>
    <s v="4°16'25&quot;N"/>
    <s v="74°30'80.0&quot;W"/>
    <s v="PEAJE LA PUERTA"/>
    <m/>
    <s v="CORREG. SUR OCCIDENTAL"/>
    <s v="CORREG. SUR OCCIDENTAL"/>
    <s v="MASCULINO"/>
    <d v="1899-12-30T17:05:00"/>
    <x v="0"/>
    <x v="1"/>
    <s v="VEHÍCULO"/>
    <x v="1"/>
    <s v="PARTICULAR"/>
    <m/>
    <x v="1"/>
    <s v="SI"/>
    <s v="NEGATIVA"/>
    <d v="1978-04-17T00:00:00"/>
    <n v="47"/>
    <x v="0"/>
    <s v="MICROBÚS"/>
    <s v="PÚBLICO"/>
    <n v="122"/>
    <x v="0"/>
    <s v="NO"/>
    <m/>
    <d v="1961-10-07T00:00:00"/>
    <n v="6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"/>
    <x v="3"/>
    <m/>
  </r>
  <r>
    <d v="2024-02-24T00:00:00"/>
    <s v="CALLE 22 37 06"/>
    <s v="4°19'48&quot;N"/>
    <s v="74°22'55.0&quot;W"/>
    <s v="COOVIPROF"/>
    <s v="COMUNA SUR ORIENTAL"/>
    <m/>
    <s v="COMUNA SUR ORIENTAL"/>
    <s v="MASCULINO"/>
    <d v="1899-12-30T14:20:00"/>
    <x v="0"/>
    <x v="0"/>
    <s v="NO APLICA"/>
    <x v="1"/>
    <s v="PARTICULAR"/>
    <m/>
    <x v="1"/>
    <s v="SI"/>
    <s v="NEGATIVA"/>
    <d v="1998-01-13T00:00:00"/>
    <n v="27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1"/>
    <x v="3"/>
    <m/>
  </r>
  <r>
    <d v="2024-03-01T00:00:00"/>
    <s v="CARRERA 27 21 36"/>
    <s v="4°33'43&quot;N"/>
    <s v="74°36'64.0&quot;W"/>
    <s v="FRENTE A LA ANI"/>
    <s v="COMUNA OCCIDENTAL"/>
    <m/>
    <s v="COMUNA OCCIDENTAL"/>
    <s v="MASCULINO"/>
    <d v="1899-12-30T05:55:00"/>
    <x v="0"/>
    <x v="1"/>
    <s v="VEHÍCULO"/>
    <x v="1"/>
    <s v="PARTICULAR"/>
    <m/>
    <x v="1"/>
    <s v="SI"/>
    <s v="NEGATIVA"/>
    <d v="1995-04-17T00:00:00"/>
    <n v="30"/>
    <x v="0"/>
    <s v="MOTOCICLETA"/>
    <s v="PARTICULAR"/>
    <n v="123"/>
    <x v="1"/>
    <s v="SI"/>
    <s v="NEGATIVA"/>
    <d v="1986-11-16T00:00:00"/>
    <n v="38"/>
    <e v="#NAME?"/>
    <m/>
    <m/>
    <m/>
    <x v="0"/>
    <m/>
    <m/>
    <m/>
    <n v="125"/>
    <e v="#NAME?"/>
    <x v="1"/>
    <m/>
    <x v="0"/>
    <m/>
    <m/>
    <x v="1"/>
    <n v="2"/>
    <x v="0"/>
    <n v="1"/>
    <n v="1"/>
    <x v="0"/>
    <m/>
    <m/>
    <m/>
    <m/>
    <x v="1"/>
    <n v="2"/>
    <m/>
    <n v="4"/>
    <x v="0"/>
    <x v="2"/>
    <x v="3"/>
    <m/>
  </r>
  <r>
    <d v="2024-03-05T00:00:00"/>
    <s v="CARRERA 2 CALLE 10"/>
    <s v="4°20'27&quot;N"/>
    <s v="74°21'30.0&quot;W"/>
    <s v="TEJAR"/>
    <s v="COMUNA ORIENTAL"/>
    <m/>
    <s v="COMUNA ORIENTAL"/>
    <s v="MASCULINO"/>
    <d v="1899-12-30T18:40:00"/>
    <x v="0"/>
    <x v="0"/>
    <s v="NO APLICA"/>
    <x v="1"/>
    <s v="PARTICULAR"/>
    <n v="139"/>
    <x v="0"/>
    <s v="SI"/>
    <s v="NEGATIVA"/>
    <d v="2008-01-20T00:00:00"/>
    <n v="17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2"/>
    <x v="3"/>
    <m/>
  </r>
  <r>
    <d v="2024-03-06T00:00:00"/>
    <s v="CALLE 21 60 02"/>
    <s v="4°20'2&quot;N"/>
    <s v="74°23'40.0&quot;W"/>
    <s v="EBEN EZER"/>
    <s v="COMUNA SUR OCCIDENTAL"/>
    <m/>
    <s v="COMUNA SUR OCCIDENTAL"/>
    <s v="MASCULINO"/>
    <d v="1899-12-30T18:00:00"/>
    <x v="0"/>
    <x v="0"/>
    <s v="NO APLICA"/>
    <x v="0"/>
    <s v="PARTICULAR"/>
    <n v="134"/>
    <x v="0"/>
    <s v="SI"/>
    <s v="NEGATIVA"/>
    <d v="1990-04-24T00:00:00"/>
    <n v="3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m/>
    <m/>
    <x v="0"/>
    <m/>
    <x v="0"/>
    <m/>
    <m/>
    <x v="0"/>
    <m/>
    <m/>
    <m/>
    <m/>
    <x v="0"/>
    <m/>
    <m/>
    <n v="1"/>
    <x v="0"/>
    <x v="2"/>
    <x v="3"/>
    <m/>
  </r>
  <r>
    <d v="2024-03-08T00:00:00"/>
    <s v="CRA 2 CALLE 10"/>
    <s v="4°20'28&quot;N"/>
    <s v="74°21'30.0&quot;W"/>
    <s v="TEJAR"/>
    <s v="COMUNA ORIENTAL"/>
    <m/>
    <s v="COMUNA ORIENTAL"/>
    <s v="MASCULINO"/>
    <d v="1899-12-30T23:40:00"/>
    <x v="0"/>
    <x v="1"/>
    <s v="VEHÍCULO"/>
    <x v="0"/>
    <s v="PÚBLICO"/>
    <m/>
    <x v="0"/>
    <s v="SI"/>
    <s v="NEGATIVA"/>
    <d v="1972-10-04T00:00:00"/>
    <n v="52"/>
    <x v="0"/>
    <s v="MOTOCICLETA"/>
    <s v="PARTICULAR"/>
    <n v="112"/>
    <x v="1"/>
    <s v="SI"/>
    <s v="NEGATIVA"/>
    <m/>
    <n v="125"/>
    <e v="#NAME?"/>
    <m/>
    <m/>
    <m/>
    <x v="0"/>
    <m/>
    <m/>
    <m/>
    <n v="125"/>
    <e v="#NAME?"/>
    <x v="1"/>
    <m/>
    <x v="0"/>
    <m/>
    <m/>
    <x v="1"/>
    <n v="1"/>
    <x v="0"/>
    <m/>
    <n v="1"/>
    <x v="1"/>
    <n v="1"/>
    <m/>
    <n v="1"/>
    <m/>
    <x v="1"/>
    <n v="1"/>
    <m/>
    <n v="3"/>
    <x v="0"/>
    <x v="2"/>
    <x v="3"/>
    <m/>
  </r>
  <r>
    <d v="2024-03-09T00:00:00"/>
    <s v="CRA 26 6 25"/>
    <s v="4°20'38&quot;N"/>
    <s v="74°22'31.0&quot;W"/>
    <s v="SAN JORGE"/>
    <s v="COMUNA OCCIDENTAL"/>
    <m/>
    <s v="COMUNA OCCIDENTAL"/>
    <s v="MASCULINO"/>
    <d v="1899-12-30T17:40:00"/>
    <x v="0"/>
    <x v="0"/>
    <s v="NO APLICA"/>
    <x v="2"/>
    <s v="PARTICULAR"/>
    <n v="145"/>
    <x v="0"/>
    <s v="SI"/>
    <s v="NEGATIVA"/>
    <d v="1970-10-07T00:00:00"/>
    <n v="54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2"/>
    <x v="3"/>
    <m/>
  </r>
  <r>
    <d v="2024-03-10T00:00:00"/>
    <s v="CALLE 8 CARRERA 6"/>
    <s v="4°34'26&quot;N"/>
    <s v="74°36'15.0&quot;W"/>
    <s v="CENTRO"/>
    <s v="COMUNA CENTRO"/>
    <m/>
    <s v="COMUNA CENTRO"/>
    <s v="MASCULINO"/>
    <d v="1899-12-30T01:45:00"/>
    <x v="0"/>
    <x v="1"/>
    <s v="VEHÍCULO"/>
    <x v="0"/>
    <s v="PÚBLICO"/>
    <m/>
    <x v="0"/>
    <s v="SI"/>
    <s v="NEGATIVA"/>
    <d v="1998-04-17T00:00:00"/>
    <n v="27"/>
    <x v="0"/>
    <s v="MOTOCICLETA"/>
    <s v="PARTICULAR"/>
    <n v="115"/>
    <x v="0"/>
    <s v="SI"/>
    <s v="POSITIVA"/>
    <d v="1985-04-16T00:00:00"/>
    <n v="40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0"/>
    <m/>
    <m/>
    <n v="1"/>
    <x v="0"/>
    <x v="2"/>
    <x v="3"/>
    <m/>
  </r>
  <r>
    <d v="2024-03-10T00:00:00"/>
    <s v="DIG 22 CRA 11C"/>
    <s v="4°33'30&quot;N"/>
    <s v="74°36'98.0&quot;W"/>
    <s v="BALMORAL"/>
    <s v="COMUNA SUR ORIENTAL"/>
    <m/>
    <s v="COMUNA SUR ORIENTAL"/>
    <s v="MASCULINO"/>
    <d v="1899-12-30T11:25:00"/>
    <x v="0"/>
    <x v="0"/>
    <s v="NO APLICA"/>
    <x v="0"/>
    <s v="PARTICULAR"/>
    <m/>
    <x v="0"/>
    <s v="SI"/>
    <s v="NEGATIVA"/>
    <d v="1991-09-25T00:00:00"/>
    <n v="33"/>
    <x v="0"/>
    <m/>
    <m/>
    <m/>
    <x v="0"/>
    <m/>
    <m/>
    <m/>
    <n v="125"/>
    <e v="#NAME?"/>
    <m/>
    <m/>
    <m/>
    <x v="0"/>
    <m/>
    <m/>
    <m/>
    <n v="125"/>
    <e v="#NAME?"/>
    <x v="0"/>
    <n v="2"/>
    <x v="0"/>
    <n v="1"/>
    <m/>
    <x v="0"/>
    <m/>
    <x v="0"/>
    <m/>
    <m/>
    <x v="0"/>
    <m/>
    <m/>
    <m/>
    <m/>
    <x v="0"/>
    <m/>
    <m/>
    <n v="2"/>
    <x v="0"/>
    <x v="2"/>
    <x v="3"/>
    <m/>
  </r>
  <r>
    <d v="2024-03-10T00:00:00"/>
    <s v="CRA 7 CALLE 5"/>
    <s v="4°34'49&quot;N"/>
    <s v="74°36'23.0&quot;W"/>
    <s v="CENTRO"/>
    <s v="COMUNA CENTRO"/>
    <m/>
    <s v="COMUNA CENTRO"/>
    <s v="MASCULINO"/>
    <d v="1899-12-30T23:10:00"/>
    <x v="0"/>
    <x v="1"/>
    <s v="VEHÍCULO"/>
    <x v="1"/>
    <s v="PARTICULAR"/>
    <n v="115"/>
    <x v="1"/>
    <s v="SI"/>
    <s v="POSITIVA"/>
    <d v="2002-12-20T00:00:00"/>
    <n v="22"/>
    <x v="0"/>
    <s v="AUTOMÓVIL"/>
    <s v="PARTICULAR"/>
    <m/>
    <x v="2"/>
    <s v="SI"/>
    <s v="NEGATIVA"/>
    <d v="1984-05-30T00:00:00"/>
    <n v="4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2"/>
    <x v="3"/>
    <m/>
  </r>
  <r>
    <d v="2024-03-10T00:00:00"/>
    <s v="CALLE 22 CARRERA 64"/>
    <s v="4°32'66&quot;N"/>
    <s v="74°40'07.0&quot;W"/>
    <s v="MAIZ AMARILLO"/>
    <s v="COMUNA SUR OCCIDENTAL"/>
    <m/>
    <s v="COMUNA SUR OCCIDENTAL"/>
    <s v="MASCULINO"/>
    <d v="1899-12-30T17:20:00"/>
    <x v="0"/>
    <x v="0"/>
    <s v="NO APLICA"/>
    <x v="1"/>
    <s v="PARTICULAR"/>
    <m/>
    <x v="1"/>
    <s v="SI"/>
    <s v="NEGATIVA"/>
    <d v="2007-06-05T00:00:00"/>
    <n v="18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1"/>
    <n v="1"/>
    <m/>
    <n v="1"/>
    <m/>
    <x v="1"/>
    <n v="1"/>
    <m/>
    <n v="3"/>
    <x v="0"/>
    <x v="2"/>
    <x v="3"/>
    <m/>
  </r>
  <r>
    <d v="2024-03-10T00:00:00"/>
    <s v="BOGOTA - GIRADOT KM 77 + 390"/>
    <s v="4°34'76&quot;N"/>
    <s v="74°38'83.0&quot;W"/>
    <s v="USATHAMA"/>
    <m/>
    <s v="CORREG. OCCIDENTAL"/>
    <s v="CORREG. OCCIDENTAL"/>
    <s v="MASCULINO"/>
    <d v="1899-12-30T08:30:00"/>
    <x v="0"/>
    <x v="1"/>
    <s v="OBJETO FIJO"/>
    <x v="2"/>
    <s v="PÚBLICO"/>
    <n v="157"/>
    <x v="0"/>
    <s v="SI"/>
    <s v="NEGATIVA"/>
    <d v="1964-05-02T00:00:00"/>
    <n v="61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1"/>
    <n v="2"/>
    <m/>
    <n v="1"/>
    <m/>
    <x v="0"/>
    <m/>
    <m/>
    <n v="2"/>
    <x v="0"/>
    <x v="2"/>
    <x v="3"/>
    <m/>
  </r>
  <r>
    <d v="2024-03-10T00:00:00"/>
    <s v="GIRADOT - BOGOTA KM 70 + 850"/>
    <s v="4°21'11&quot;N"/>
    <s v="74°22'34.0&quot;W"/>
    <s v="CUCHARAL"/>
    <m/>
    <s v="CORREG. OCCIDENTAL"/>
    <s v="CORREG. OCCIDENTAL"/>
    <s v="FEMENINO"/>
    <d v="1899-12-30T14:10:00"/>
    <x v="0"/>
    <x v="1"/>
    <s v="VEHÍCULO"/>
    <x v="1"/>
    <s v="PARTICULAR"/>
    <n v="157"/>
    <x v="1"/>
    <s v="SI"/>
    <s v="NEGATIVA"/>
    <d v="1983-04-07T00:00:00"/>
    <n v="42"/>
    <x v="0"/>
    <s v="MOTOCICLETA"/>
    <s v="PARTICULAR"/>
    <n v="122"/>
    <x v="0"/>
    <s v="SI"/>
    <s v="NEGATIVA"/>
    <d v="1988-03-10T00:00:00"/>
    <n v="3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2"/>
    <x v="3"/>
    <m/>
  </r>
  <r>
    <d v="2024-03-11T00:00:00"/>
    <s v="CALLE 7 CRA 5"/>
    <s v="4°33'33&quot;N"/>
    <s v="74°36'32.0&quot;W"/>
    <s v="CENTRO"/>
    <s v="COMUNA CENTRO"/>
    <m/>
    <s v="COMUNA CENTRO"/>
    <s v="MASCULINO"/>
    <d v="1899-12-30T14:50:00"/>
    <x v="0"/>
    <x v="1"/>
    <s v="VEHÍCULO"/>
    <x v="1"/>
    <s v="PARTICULAR"/>
    <n v="116"/>
    <x v="1"/>
    <s v="SI"/>
    <s v="NEGATIVA"/>
    <d v="1996-04-21T00:00:00"/>
    <n v="29"/>
    <x v="0"/>
    <s v="AUTOMÓVIL"/>
    <s v="PÚBLICO"/>
    <n v="123"/>
    <x v="3"/>
    <s v="SI"/>
    <s v="NEGATIVA"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2"/>
    <x v="3"/>
    <m/>
  </r>
  <r>
    <d v="2024-03-16T00:00:00"/>
    <s v="CRA 12 CALLE 7A"/>
    <s v="4°20'34&quot;N"/>
    <s v="74°21'56.0&quot;W"/>
    <s v="LUXEMBURGO"/>
    <s v="COMUNA CENTRO"/>
    <m/>
    <s v="COMUNA CENTRO"/>
    <s v="MASCULINO"/>
    <d v="1899-12-30T06:10:00"/>
    <x v="0"/>
    <x v="0"/>
    <s v="NO APLICA"/>
    <x v="1"/>
    <s v="PARTICULAR"/>
    <m/>
    <x v="0"/>
    <s v="NO"/>
    <m/>
    <m/>
    <n v="12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2"/>
    <x v="3"/>
    <m/>
  </r>
  <r>
    <d v="2024-03-17T00:00:00"/>
    <s v="DG 23 TRANSV 16A"/>
    <s v="4°19'55&quot;N"/>
    <s v="74°22'32.0&quot;W"/>
    <s v="FRENTE CENTRO COMERCIAL CIUDAD JARDIN"/>
    <s v="COMUNA OCCIDENTAL"/>
    <m/>
    <s v="COMUNA OCCIDENTAL"/>
    <s v="MASCULINO"/>
    <d v="1899-12-30T09:00:00"/>
    <x v="0"/>
    <x v="1"/>
    <s v="VEHÍCULO"/>
    <x v="1"/>
    <s v="PARTICULAR"/>
    <n v="115"/>
    <x v="1"/>
    <s v="SI"/>
    <s v="POSITIVA"/>
    <d v="1983-10-21T00:00:00"/>
    <n v="41"/>
    <x v="0"/>
    <s v="AUTOMÓVIL"/>
    <s v="PARTICULAR"/>
    <m/>
    <x v="2"/>
    <s v="SI"/>
    <s v="NEGATIVA"/>
    <d v="1979-09-08T00:00:00"/>
    <n v="4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2"/>
    <x v="3"/>
    <m/>
  </r>
  <r>
    <d v="2024-03-20T00:00:00"/>
    <s v="VIA EL AGUADITA"/>
    <s v="4°23'10&quot;N"/>
    <s v="74°20'27.0&quot;W"/>
    <s v="BERMEJAL"/>
    <m/>
    <s v="CORREG. NORTE"/>
    <s v="CORREG. NORTE"/>
    <s v="MASCULINO"/>
    <d v="1899-12-30T06:10:00"/>
    <x v="1"/>
    <x v="1"/>
    <s v="VEHÍCULO"/>
    <x v="3"/>
    <s v="PÚBLICO"/>
    <n v="110"/>
    <x v="0"/>
    <s v="SI"/>
    <s v="NEGATIVA"/>
    <d v="1983-09-14T00:00:00"/>
    <n v="41"/>
    <x v="0"/>
    <s v="MOTOCICLETA"/>
    <s v="PARTICULAR"/>
    <m/>
    <x v="1"/>
    <m/>
    <m/>
    <d v="2005-11-20T00:00:00"/>
    <n v="19"/>
    <e v="#NAME?"/>
    <m/>
    <m/>
    <m/>
    <x v="0"/>
    <m/>
    <m/>
    <m/>
    <n v="125"/>
    <e v="#NAME?"/>
    <x v="1"/>
    <m/>
    <x v="0"/>
    <m/>
    <m/>
    <x v="1"/>
    <m/>
    <x v="1"/>
    <m/>
    <n v="1"/>
    <x v="0"/>
    <m/>
    <m/>
    <m/>
    <m/>
    <x v="1"/>
    <n v="1"/>
    <m/>
    <n v="1"/>
    <x v="1"/>
    <x v="2"/>
    <x v="3"/>
    <s v="CON MUERTOS"/>
  </r>
  <r>
    <d v="2024-03-21T00:00:00"/>
    <s v="GIRADOT - BOGOTA KM 73 + 130"/>
    <s v="4°22'10&quot;N"/>
    <s v="74°23'05.0&quot;W"/>
    <s v="BOSACHOQUE"/>
    <m/>
    <s v="CORREG. OCCIDENTAL"/>
    <s v="CORREG. OCCIDENTAL"/>
    <s v="MASCULINO"/>
    <d v="1899-12-30T19:00:00"/>
    <x v="1"/>
    <x v="0"/>
    <s v="NO APLICA"/>
    <x v="6"/>
    <s v="PÚBLICO"/>
    <m/>
    <x v="0"/>
    <s v="SI"/>
    <s v="NEGATIVA"/>
    <d v="1985-03-15T00:00:00"/>
    <n v="40"/>
    <x v="0"/>
    <m/>
    <m/>
    <m/>
    <x v="0"/>
    <m/>
    <m/>
    <m/>
    <n v="125"/>
    <e v="#NAME?"/>
    <m/>
    <m/>
    <m/>
    <x v="0"/>
    <m/>
    <m/>
    <m/>
    <n v="125"/>
    <e v="#NAME?"/>
    <x v="0"/>
    <m/>
    <x v="1"/>
    <n v="1"/>
    <m/>
    <x v="0"/>
    <m/>
    <x v="0"/>
    <m/>
    <m/>
    <x v="0"/>
    <m/>
    <m/>
    <m/>
    <m/>
    <x v="0"/>
    <m/>
    <m/>
    <m/>
    <x v="1"/>
    <x v="2"/>
    <x v="3"/>
    <s v="CON MUERTOS"/>
  </r>
  <r>
    <d v="2024-03-23T00:00:00"/>
    <s v="GIRADOT - BOGOTA KM 44 + 020"/>
    <s v="4°15'18&quot;N"/>
    <s v="74°32'16.0&quot;W"/>
    <s v="EL TRIUNFO"/>
    <m/>
    <s v="CORREG. SUR OCCIDENTAL"/>
    <s v="CORREG. SUR OCCIDENTAL"/>
    <s v="MASCULINO"/>
    <d v="1899-12-30T06:15:00"/>
    <x v="1"/>
    <x v="2"/>
    <s v="NO APLICA"/>
    <x v="7"/>
    <s v="PÚBLICO"/>
    <m/>
    <x v="0"/>
    <s v="SI"/>
    <s v="NEGATIVA"/>
    <d v="1982-06-01T00:00:00"/>
    <n v="43"/>
    <x v="0"/>
    <s v="BICICLETA"/>
    <s v="PARTICULAR"/>
    <m/>
    <x v="3"/>
    <s v="NO"/>
    <m/>
    <d v="1968-08-27T00:00:00"/>
    <n v="56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2"/>
    <x v="3"/>
    <s v="CON MUERTOS"/>
  </r>
  <r>
    <d v="2024-03-23T00:00:00"/>
    <s v="BOGOTA - GIRADOT KM 49 + 350"/>
    <s v="4°15'45&quot;N"/>
    <s v="74°31'24.0&quot;W"/>
    <s v="EL TRIUNFO"/>
    <m/>
    <s v="CORREG. SUR OCCIDENTAL"/>
    <s v="CORREG. SUR OCCIDENTAL"/>
    <s v="MASCULINO"/>
    <d v="1899-12-30T19:40:00"/>
    <x v="0"/>
    <x v="0"/>
    <s v="NO APLICA"/>
    <x v="1"/>
    <s v="PARTICULAR"/>
    <n v="102"/>
    <x v="0"/>
    <s v="SI"/>
    <s v="NEGATIVA"/>
    <d v="2005-04-02T00:00:00"/>
    <n v="20"/>
    <x v="0"/>
    <m/>
    <m/>
    <m/>
    <x v="0"/>
    <m/>
    <m/>
    <m/>
    <n v="125"/>
    <e v="#NAME?"/>
    <m/>
    <m/>
    <m/>
    <x v="0"/>
    <m/>
    <m/>
    <m/>
    <n v="125"/>
    <e v="#NAME?"/>
    <x v="0"/>
    <n v="2"/>
    <x v="0"/>
    <n v="1"/>
    <m/>
    <x v="1"/>
    <n v="1"/>
    <x v="0"/>
    <n v="1"/>
    <m/>
    <x v="0"/>
    <m/>
    <m/>
    <m/>
    <m/>
    <x v="0"/>
    <m/>
    <m/>
    <n v="3"/>
    <x v="0"/>
    <x v="2"/>
    <x v="3"/>
    <m/>
  </r>
  <r>
    <d v="2024-03-23T00:00:00"/>
    <s v="CRA 6 CALLE 11"/>
    <s v="4°34'72&quot;N"/>
    <s v="74°36'25.0&quot;W"/>
    <s v="CENTRO"/>
    <s v="COMUNA CENTRO"/>
    <m/>
    <s v="COMUNA CENTRO"/>
    <s v="MASCULINO"/>
    <d v="1899-12-30T08:10:00"/>
    <x v="0"/>
    <x v="1"/>
    <s v="VEHÍCULO"/>
    <x v="2"/>
    <s v="PARTICULAR"/>
    <n v="123"/>
    <x v="0"/>
    <s v="SI"/>
    <s v="NEGATIVA"/>
    <d v="1954-06-14T00:00:00"/>
    <n v="71"/>
    <x v="0"/>
    <s v="MOTOCICLETA"/>
    <s v="PARTICULAR"/>
    <n v="116"/>
    <x v="1"/>
    <s v="SI"/>
    <s v="NEGATIVA"/>
    <d v="2000-10-16T00:00:00"/>
    <n v="24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2"/>
    <x v="3"/>
    <m/>
  </r>
  <r>
    <d v="2024-03-24T00:00:00"/>
    <s v="VARIANTE DE FUSAGASUGA KM 5 + 750"/>
    <s v="4°20'56&quot;N"/>
    <s v="74°23'18.0&quot;W"/>
    <s v="NOVILLERO"/>
    <m/>
    <s v="CORREG. OCCIDENTAL"/>
    <s v="CORREG. OCCIDENTAL"/>
    <s v="MASCULINO"/>
    <d v="1899-12-30T19:20:00"/>
    <x v="0"/>
    <x v="1"/>
    <s v="VEHÍCULO"/>
    <x v="0"/>
    <s v="PARTICULAR"/>
    <n v="121"/>
    <x v="0"/>
    <s v="SI"/>
    <s v="NEGATIVA"/>
    <d v="2001-05-29T00:00:00"/>
    <n v="24"/>
    <x v="0"/>
    <s v="MOTOCICLETA"/>
    <s v="PARTICULAR"/>
    <n v="121"/>
    <x v="1"/>
    <s v="SI"/>
    <s v="NEGATIVA"/>
    <d v="1991-11-03T00:00:00"/>
    <n v="33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2"/>
    <x v="3"/>
    <m/>
  </r>
  <r>
    <d v="2024-03-25T00:00:00"/>
    <s v="KM 55 + 500"/>
    <s v="4°17'00&quot;N"/>
    <s v="74°28'28.0&quot;W"/>
    <s v="LA PUERTA"/>
    <m/>
    <s v="CORREG. SUR OCCIDENTAL"/>
    <s v="CORREG. SUR OCCIDENTAL"/>
    <s v="MASCULINO"/>
    <d v="1899-12-30T16:00:00"/>
    <x v="0"/>
    <x v="1"/>
    <s v="VEHÍCULO"/>
    <x v="10"/>
    <s v="PÚBLICO"/>
    <m/>
    <x v="0"/>
    <s v="SI"/>
    <s v="NEGATIVA"/>
    <d v="1990-11-15T00:00:00"/>
    <n v="34"/>
    <x v="0"/>
    <s v="MOTOCICLETA"/>
    <s v="PARTICULAR"/>
    <n v="157"/>
    <x v="1"/>
    <s v="SI"/>
    <s v="NEGATIVA"/>
    <d v="2003-11-25T00:00:00"/>
    <n v="21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2"/>
    <x v="3"/>
    <m/>
  </r>
  <r>
    <d v="2024-03-25T00:00:00"/>
    <s v="GIRADOT - BOGOTA KM 53 + 100"/>
    <s v="4°16'21&quot;N"/>
    <s v="74°29'26.0&quot;W"/>
    <m/>
    <m/>
    <m/>
    <s v=""/>
    <m/>
    <d v="1899-12-30T19:00:00"/>
    <x v="0"/>
    <x v="0"/>
    <s v="NO APLICA"/>
    <x v="9"/>
    <m/>
    <m/>
    <x v="2"/>
    <m/>
    <m/>
    <m/>
    <n v="12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m/>
    <m/>
    <x v="0"/>
    <m/>
    <x v="0"/>
    <m/>
    <m/>
    <x v="0"/>
    <m/>
    <m/>
    <m/>
    <m/>
    <x v="0"/>
    <m/>
    <m/>
    <n v="1"/>
    <x v="0"/>
    <x v="2"/>
    <x v="3"/>
    <m/>
  </r>
  <r>
    <d v="2024-03-28T00:00:00"/>
    <s v="BOGOTA - GIRADOT KM 49 + 350"/>
    <s v="4°20'56&quot;N"/>
    <s v="74°23'09.0&quot;W"/>
    <s v="CUCHARAL"/>
    <m/>
    <s v="CORREG. OCCIDENTAL"/>
    <s v="CORREG. OCCIDENTAL"/>
    <s v="MASCULINO"/>
    <d v="1899-12-30T10:08:00"/>
    <x v="1"/>
    <x v="0"/>
    <s v="NO APLICA"/>
    <x v="7"/>
    <s v="PÚBLICO"/>
    <n v="157"/>
    <x v="0"/>
    <s v="SI"/>
    <s v="NEGATIVA"/>
    <d v="1997-11-10T00:00:00"/>
    <n v="27"/>
    <x v="0"/>
    <m/>
    <m/>
    <m/>
    <x v="0"/>
    <m/>
    <m/>
    <m/>
    <n v="125"/>
    <e v="#NAME?"/>
    <m/>
    <m/>
    <m/>
    <x v="0"/>
    <m/>
    <m/>
    <m/>
    <n v="125"/>
    <e v="#NAME?"/>
    <x v="0"/>
    <m/>
    <x v="1"/>
    <m/>
    <m/>
    <x v="0"/>
    <m/>
    <x v="0"/>
    <m/>
    <m/>
    <x v="0"/>
    <m/>
    <m/>
    <m/>
    <m/>
    <x v="0"/>
    <m/>
    <m/>
    <m/>
    <x v="1"/>
    <x v="2"/>
    <x v="3"/>
    <s v="CON MUERTOS"/>
  </r>
  <r>
    <d v="2024-03-28T00:00:00"/>
    <s v="GIRADOT - BOGOTA KM 75 + 230"/>
    <s v="4°23'05&quot;N"/>
    <s v="74°23'09.0&quot;W"/>
    <s v="BOSACHOQUE"/>
    <m/>
    <s v="CORREG. OCCIDENTAL"/>
    <s v="CORREG. OCCIDENTAL"/>
    <s v="MASCULINO"/>
    <d v="1899-12-30T20:40:00"/>
    <x v="0"/>
    <x v="1"/>
    <s v="VEHÍCULO"/>
    <x v="7"/>
    <s v="PÚBLICO"/>
    <n v="157"/>
    <x v="0"/>
    <s v="SI"/>
    <s v="NEGATIVA"/>
    <d v="1999-02-17T00:00:00"/>
    <n v="26"/>
    <x v="0"/>
    <s v="MOTOCICLETA"/>
    <s v="PARTICULAR"/>
    <m/>
    <x v="1"/>
    <s v="SI"/>
    <s v="NEGATIVA"/>
    <d v="1998-03-15T00:00:00"/>
    <n v="27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2"/>
    <x v="3"/>
    <m/>
  </r>
  <r>
    <d v="2024-03-29T00:00:00"/>
    <s v="CALLE 22 36 31"/>
    <s v="4°19'48&quot;N"/>
    <s v="74°22'48.0&quot;W"/>
    <s v="FRENTE HOTEL CATAMA"/>
    <s v="COMUNA SUR OCCIDENTAL"/>
    <m/>
    <s v="COMUNA SUR OCCIDENTAL"/>
    <s v="MASCULINO"/>
    <d v="1899-12-30T02:20:00"/>
    <x v="0"/>
    <x v="1"/>
    <s v="VEHÍCULO"/>
    <x v="10"/>
    <s v="PARTICULAR"/>
    <m/>
    <x v="0"/>
    <s v="SI"/>
    <s v="NEGATIVA"/>
    <d v="1975-06-07T00:00:00"/>
    <n v="50"/>
    <x v="0"/>
    <s v="MOTOCICLETA"/>
    <s v="PARTICULAR"/>
    <n v="101"/>
    <x v="1"/>
    <m/>
    <m/>
    <d v="1994-12-23T00:00:00"/>
    <n v="30"/>
    <e v="#NAME?"/>
    <m/>
    <m/>
    <m/>
    <x v="0"/>
    <m/>
    <m/>
    <m/>
    <n v="125"/>
    <e v="#NAME?"/>
    <x v="1"/>
    <m/>
    <x v="0"/>
    <m/>
    <m/>
    <x v="1"/>
    <n v="3"/>
    <x v="0"/>
    <m/>
    <n v="1"/>
    <x v="0"/>
    <m/>
    <m/>
    <m/>
    <m/>
    <x v="1"/>
    <n v="1"/>
    <m/>
    <n v="4"/>
    <x v="0"/>
    <x v="2"/>
    <x v="3"/>
    <m/>
  </r>
  <r>
    <d v="2024-03-30T00:00:00"/>
    <s v="CALLE 22 TRANSV 12"/>
    <s v="4°33'33&quot;N"/>
    <s v="74°37'00.0&quot;W"/>
    <s v="BALMORAL"/>
    <s v="COMUNA SUR ORIENTAL"/>
    <m/>
    <s v="COMUNA SUR ORIENTAL"/>
    <m/>
    <d v="1899-12-30T19:20:00"/>
    <x v="0"/>
    <x v="0"/>
    <s v="NO APLICA"/>
    <x v="1"/>
    <s v="PARTICULAR"/>
    <m/>
    <x v="2"/>
    <m/>
    <m/>
    <m/>
    <n v="12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m/>
    <m/>
    <x v="0"/>
    <m/>
    <x v="0"/>
    <m/>
    <m/>
    <x v="0"/>
    <m/>
    <m/>
    <m/>
    <m/>
    <x v="0"/>
    <m/>
    <m/>
    <n v="1"/>
    <x v="0"/>
    <x v="2"/>
    <x v="3"/>
    <m/>
  </r>
  <r>
    <d v="2024-03-31T00:00:00"/>
    <s v="BOGOTA - GIRADOT KM 54 + 600"/>
    <s v="4°28'53&quot;N"/>
    <s v="74°16'43.0&quot;W"/>
    <s v="LA PUERTA"/>
    <m/>
    <s v="CORREG. SUR OCCIDENTAL"/>
    <s v="CORREG. SUR OCCIDENTAL"/>
    <s v="MASCULINO"/>
    <d v="1899-12-30T16:30:00"/>
    <x v="0"/>
    <x v="1"/>
    <s v="VEHÍCULO"/>
    <x v="2"/>
    <s v="PARTICULAR"/>
    <m/>
    <x v="0"/>
    <s v="SI"/>
    <s v="NEGATIVA"/>
    <d v="1977-07-26T00:00:00"/>
    <n v="47"/>
    <x v="0"/>
    <s v="MOTOCICLETA"/>
    <s v="PARTICULAR"/>
    <n v="157"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0"/>
    <m/>
    <m/>
    <m/>
    <x v="0"/>
    <x v="2"/>
    <x v="3"/>
    <m/>
  </r>
  <r>
    <d v="2024-04-26T00:00:00"/>
    <s v="BOGOTA - GIRADOT KM 74 + 200"/>
    <s v="4°22'37&quot;N"/>
    <s v="74°23'33.0&quot;W"/>
    <s v="VEREDA BOSACHOQUE"/>
    <m/>
    <s v="CORREG. OCCIDENTAL"/>
    <s v="CORREG. OCCIDENTAL"/>
    <s v="MASCULINO"/>
    <d v="1899-12-30T11:18:00"/>
    <x v="0"/>
    <x v="1"/>
    <s v="OBJETO FIJO"/>
    <x v="1"/>
    <s v="PARTICULAR"/>
    <n v="151"/>
    <x v="1"/>
    <s v="SI"/>
    <s v="NEGATIVA"/>
    <d v="1969-07-09T00:00:00"/>
    <n v="5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3"/>
    <m/>
  </r>
  <r>
    <d v="2024-04-28T00:00:00"/>
    <s v="TRANS 12 18B 68"/>
    <s v="4°33'42&quot;N"/>
    <s v="74°36'88.0&quot;W"/>
    <s v="BALMORAL"/>
    <s v="COMUNA SUR OCCIDENTAL"/>
    <m/>
    <s v="COMUNA SUR OCCIDENTAL"/>
    <s v="MASCULINO"/>
    <d v="1899-12-30T06:00:00"/>
    <x v="0"/>
    <x v="4"/>
    <s v="NO APLICA"/>
    <x v="1"/>
    <s v="PARTICULAR"/>
    <n v="115"/>
    <x v="1"/>
    <s v="NO"/>
    <m/>
    <d v="1983-09-08T00:00:00"/>
    <n v="41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3"/>
    <m/>
  </r>
  <r>
    <d v="2024-04-28T00:00:00"/>
    <s v="CALLE 22 37 65"/>
    <s v="4°32'93&quot;N"/>
    <s v="74°83'58.0&quot;W"/>
    <s v="COOVIPROF"/>
    <s v="COMUNA SUR OCCIDENTAL"/>
    <m/>
    <s v="COMUNA SUR OCCIDENTAL"/>
    <s v="MASCULINO"/>
    <d v="1899-12-30T03:30:00"/>
    <x v="0"/>
    <x v="0"/>
    <s v="NO APLICA"/>
    <x v="0"/>
    <s v="PARTICULAR"/>
    <n v="115"/>
    <x v="0"/>
    <s v="SI"/>
    <s v="POSITIVA"/>
    <d v="1989-08-18T00:00:00"/>
    <n v="35"/>
    <x v="0"/>
    <m/>
    <m/>
    <m/>
    <x v="0"/>
    <m/>
    <m/>
    <m/>
    <n v="125"/>
    <e v="#NAME?"/>
    <m/>
    <m/>
    <m/>
    <x v="0"/>
    <m/>
    <m/>
    <m/>
    <n v="125"/>
    <e v="#NAME?"/>
    <x v="0"/>
    <n v="1"/>
    <x v="1"/>
    <m/>
    <m/>
    <x v="0"/>
    <m/>
    <x v="0"/>
    <m/>
    <m/>
    <x v="0"/>
    <m/>
    <m/>
    <m/>
    <m/>
    <x v="0"/>
    <m/>
    <m/>
    <n v="1"/>
    <x v="0"/>
    <x v="3"/>
    <x v="3"/>
    <m/>
  </r>
  <r>
    <d v="2024-04-30T00:00:00"/>
    <s v="VIA GIRARDOT - BOGOTA KM 60+990"/>
    <s v="4°18'55&quot;N"/>
    <s v="74°26'02.0&quot;W"/>
    <s v="LA PUERTA"/>
    <m/>
    <s v="CORREG. SUR OCCIDENTAL"/>
    <s v="CORREG. SUR OCCIDENTAL"/>
    <s v="MASCULINO"/>
    <d v="1899-12-30T19:50:00"/>
    <x v="0"/>
    <x v="0"/>
    <s v="NO APLICA"/>
    <x v="1"/>
    <s v="PARTICULAR"/>
    <n v="157"/>
    <x v="1"/>
    <s v="SI"/>
    <s v="NEGATIVA"/>
    <d v="1956-04-27T00:00:00"/>
    <n v="69"/>
    <x v="0"/>
    <s v="CAMIÓN"/>
    <s v="PÚBLICO"/>
    <m/>
    <x v="2"/>
    <s v="SI"/>
    <s v="NEGATIVA"/>
    <d v="1962-03-09T00:00:00"/>
    <n v="63"/>
    <e v="#NAME?"/>
    <m/>
    <m/>
    <m/>
    <x v="0"/>
    <m/>
    <m/>
    <m/>
    <n v="125"/>
    <e v="#NAME?"/>
    <x v="0"/>
    <n v="1"/>
    <x v="0"/>
    <m/>
    <n v="1"/>
    <x v="0"/>
    <m/>
    <x v="0"/>
    <m/>
    <m/>
    <x v="0"/>
    <m/>
    <m/>
    <m/>
    <m/>
    <x v="1"/>
    <n v="1"/>
    <m/>
    <n v="2"/>
    <x v="0"/>
    <x v="3"/>
    <x v="3"/>
    <m/>
  </r>
  <r>
    <d v="2024-04-30T00:00:00"/>
    <s v="calle 5 cra 4b bis este"/>
    <s v="4°20'44&quot;N"/>
    <s v="74°21'18.0&quot;W"/>
    <s v="PEKIN"/>
    <s v="COMUNA ORIENTAL"/>
    <m/>
    <s v="COMUNA ORIENTAL"/>
    <s v="MASCULINO"/>
    <d v="1899-12-30T11:20:00"/>
    <x v="0"/>
    <x v="0"/>
    <s v="NO APLICA"/>
    <x v="1"/>
    <s v="PARTICULAR"/>
    <n v="157"/>
    <x v="1"/>
    <s v="SI"/>
    <s v="NEGATIVA"/>
    <d v="2002-09-29T00:00:00"/>
    <n v="22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3"/>
    <x v="3"/>
    <m/>
  </r>
  <r>
    <d v="2024-04-12T00:00:00"/>
    <s v="VIA GIRARDOT - BOGOTA KM 70+400"/>
    <s v="4°21'10&quot;N"/>
    <s v="74°22'33.0&quot;W"/>
    <s v="CUCHARAL"/>
    <m/>
    <s v="CORREG. OCCIDENTAL"/>
    <s v="CORREG. OCCIDENTAL"/>
    <s v="MASCULINO"/>
    <d v="1899-12-30T13:15:00"/>
    <x v="0"/>
    <x v="1"/>
    <s v="OBJETO FIJO"/>
    <x v="1"/>
    <s v="PARTICULAR"/>
    <n v="157"/>
    <x v="2"/>
    <s v="SI"/>
    <s v="NEGATIVA"/>
    <d v="1996-01-30T00:00:00"/>
    <n v="29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0"/>
    <m/>
    <m/>
    <n v="1"/>
    <x v="0"/>
    <x v="3"/>
    <x v="3"/>
    <m/>
  </r>
  <r>
    <d v="2024-04-12T00:00:00"/>
    <s v="PR 32 + 50 CMTS FGGA LA AGUADITA"/>
    <s v="4°22'51&quot;N"/>
    <s v="74°20'22.0&quot;W"/>
    <s v="SECTOR VICTORIAL"/>
    <m/>
    <s v="CORREG. NORTE"/>
    <s v="CORREG. NORTE"/>
    <s v="MASCULINO"/>
    <d v="1899-12-30T13:50:00"/>
    <x v="0"/>
    <x v="1"/>
    <s v="VEHÍCULO"/>
    <x v="1"/>
    <s v="PARTICULAR"/>
    <n v="116"/>
    <x v="1"/>
    <s v="SI"/>
    <s v="NEGATIVA"/>
    <d v="1981-04-16T00:00:00"/>
    <n v="44"/>
    <x v="0"/>
    <s v="MOTOCICLETA"/>
    <s v="PARTICULAR"/>
    <m/>
    <x v="1"/>
    <s v="SI"/>
    <s v="NEGATIVA"/>
    <d v="1997-08-27T00:00:00"/>
    <n v="2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3"/>
    <x v="3"/>
    <m/>
  </r>
  <r>
    <d v="2024-04-13T00:00:00"/>
    <s v="AV DE LAS PALMAS 78 01"/>
    <s v="4°20'33&quot;N"/>
    <s v="74°22'11.0&quot;W"/>
    <s v="SAN JORGE"/>
    <s v="COMUNA OCCIDENTAL"/>
    <m/>
    <s v="COMUNA OCCIDENTAL"/>
    <s v="FEMENINO"/>
    <d v="1899-12-30T15:20:00"/>
    <x v="0"/>
    <x v="1"/>
    <s v="VEHÍCULO"/>
    <x v="1"/>
    <s v="PARTICULAR"/>
    <n v="157"/>
    <x v="1"/>
    <s v="SI"/>
    <s v="NEGATIVA"/>
    <d v="1970-08-13T00:00:00"/>
    <n v="54"/>
    <x v="0"/>
    <s v="MOTOCICLETA"/>
    <s v="PARTICULAR"/>
    <n v="157"/>
    <x v="1"/>
    <s v="SI"/>
    <s v="NEGATIVA"/>
    <d v="2008-12-15T00:00:00"/>
    <n v="16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3"/>
    <x v="3"/>
    <m/>
  </r>
  <r>
    <d v="2024-04-13T00:00:00"/>
    <s v="CRA 9 CALLE 8"/>
    <s v="4°20'33&quot;N"/>
    <s v="74°21'50.0&quot;W"/>
    <s v="CENTRO"/>
    <s v="COMUNA CENTRO"/>
    <m/>
    <s v="COMUNA CENTRO"/>
    <s v="FEMENINO"/>
    <d v="1899-12-30T21:40:00"/>
    <x v="0"/>
    <x v="1"/>
    <s v="VEHÍCULO"/>
    <x v="1"/>
    <s v="PARTICULAR"/>
    <m/>
    <x v="1"/>
    <s v="SI"/>
    <s v="NEGATIVA"/>
    <d v="2000-05-07T00:00:00"/>
    <n v="25"/>
    <x v="0"/>
    <s v="MOTOCICLETA"/>
    <s v="PARTICULAR"/>
    <n v="112"/>
    <x v="0"/>
    <s v="SI"/>
    <s v="NEGATIVA"/>
    <d v="2003-11-09T00:00:00"/>
    <n v="2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3"/>
    <m/>
  </r>
  <r>
    <d v="2024-04-15T00:00:00"/>
    <s v="CRA 6 CALLE 11"/>
    <s v="4°34'04&quot;N"/>
    <s v="74°36'15.0&quot;W"/>
    <s v="CENTRO"/>
    <s v="COMUNA CENTRO"/>
    <m/>
    <s v="COMUNA CENTRO"/>
    <s v="MASCULINO"/>
    <d v="1899-12-30T02:10:00"/>
    <x v="1"/>
    <x v="1"/>
    <s v="VEHÍCULO"/>
    <x v="0"/>
    <s v="PARTICULAR"/>
    <m/>
    <x v="0"/>
    <s v="SI"/>
    <s v="NEGATIVA"/>
    <d v="1972-07-06T00:00:00"/>
    <n v="53"/>
    <x v="0"/>
    <s v="MOTOCICLETA"/>
    <s v="PARTICULAR"/>
    <n v="112"/>
    <x v="3"/>
    <m/>
    <m/>
    <d v="1994-10-08T00:00:00"/>
    <n v="3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3"/>
    <x v="3"/>
    <s v="CON MUERTOS"/>
  </r>
  <r>
    <d v="2024-04-15T00:00:00"/>
    <s v="AV. LAS PALMAS CRA 10 - 12"/>
    <m/>
    <m/>
    <s v="CENTRO"/>
    <s v="COMUNA CENTRO"/>
    <m/>
    <s v="COMUNA CENTRO"/>
    <m/>
    <m/>
    <x v="2"/>
    <x v="6"/>
    <s v="NO APLICA"/>
    <x v="9"/>
    <m/>
    <n v="157"/>
    <x v="0"/>
    <m/>
    <m/>
    <m/>
    <n v="1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m/>
    <m/>
    <x v="0"/>
    <m/>
    <m/>
    <n v="1"/>
    <x v="0"/>
    <x v="3"/>
    <x v="3"/>
    <m/>
  </r>
  <r>
    <d v="2024-04-15T00:00:00"/>
    <s v="CRA 7 2"/>
    <s v="4°34'67&quot;N"/>
    <s v="74°36'24.0&quot;W"/>
    <s v="CENTRO"/>
    <s v="COMUNA CENTRO"/>
    <m/>
    <s v="COMUNA CENTRO"/>
    <s v="MASCULINO"/>
    <d v="1899-12-30T16:47:00"/>
    <x v="0"/>
    <x v="0"/>
    <s v="NO APLICA"/>
    <x v="1"/>
    <s v="PARTICULAR"/>
    <n v="409"/>
    <x v="0"/>
    <s v="SI"/>
    <s v="NEGATIVA"/>
    <d v="2000-10-30T00:00:00"/>
    <n v="24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3"/>
    <x v="3"/>
    <m/>
  </r>
  <r>
    <d v="2024-04-17T00:00:00"/>
    <s v="CRA 8 CALLE 5"/>
    <s v="4°20'42&quot;N"/>
    <s v="74°21'48.0&quot;W"/>
    <s v="CENTRO"/>
    <s v="COMUNA CENTRO"/>
    <m/>
    <s v="COMUNA CENTRO"/>
    <s v="MASCULINO"/>
    <d v="1899-12-30T17:47:00"/>
    <x v="0"/>
    <x v="1"/>
    <s v="VEHÍCULO"/>
    <x v="1"/>
    <s v="PARTICULAR"/>
    <m/>
    <x v="0"/>
    <s v="SI"/>
    <s v="NEGATIVA"/>
    <d v="2003-09-13T00:00:00"/>
    <n v="21"/>
    <x v="0"/>
    <s v="CAMIONETA"/>
    <s v="PÚBLICO"/>
    <n v="112"/>
    <x v="2"/>
    <s v="SI"/>
    <s v="NEGATIVA"/>
    <d v="1995-08-28T00:00:00"/>
    <n v="29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0"/>
    <m/>
    <m/>
    <n v="1"/>
    <x v="0"/>
    <x v="3"/>
    <x v="3"/>
    <m/>
  </r>
  <r>
    <d v="2024-04-22T00:00:00"/>
    <s v="VIA GIRARDOT - BOGOTA KM 72+400"/>
    <s v="4°21'49&quot;N"/>
    <s v="74°22'57.0&quot;W"/>
    <s v="VEREDA EL RESGUARDO"/>
    <m/>
    <s v="CORREG. OCCIDENTAL"/>
    <s v="CORREG. OCCIDENTAL"/>
    <s v="MASCULINO"/>
    <d v="1899-12-30T01:00:00"/>
    <x v="0"/>
    <x v="1"/>
    <s v="VEHÍCULO"/>
    <x v="1"/>
    <s v="PARTICULAR"/>
    <n v="157"/>
    <x v="1"/>
    <s v="SI"/>
    <s v="NEGATIVA"/>
    <d v="1994-12-18T00:00:00"/>
    <n v="30"/>
    <x v="0"/>
    <s v="CAMIÓN"/>
    <s v="PÚBLICO"/>
    <m/>
    <x v="2"/>
    <s v="SI"/>
    <s v="NEGATIVA"/>
    <d v="2002-02-24T00:00:00"/>
    <n v="2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3"/>
    <m/>
  </r>
  <r>
    <d v="2024-04-23T00:00:00"/>
    <s v="VIA GIRARDOT - BOGOTA KM 75+220"/>
    <s v="4°38'33&quot;N"/>
    <s v="74°38'53.0&quot;W"/>
    <s v="VEREDA BOSACHOQUE"/>
    <m/>
    <s v="CORREG. OCCIDENTAL"/>
    <s v="CORREG. OCCIDENTAL"/>
    <s v="MASCULINO"/>
    <d v="1899-12-30T08:30:00"/>
    <x v="1"/>
    <x v="1"/>
    <s v="VEHÍCULO"/>
    <x v="3"/>
    <s v="PÚBLICO"/>
    <m/>
    <x v="0"/>
    <s v="SI"/>
    <s v="NEGATIVA"/>
    <d v="1987-05-29T00:00:00"/>
    <n v="38"/>
    <x v="0"/>
    <s v="MOTOCICLETA"/>
    <s v="PARTICULAR"/>
    <n v="105"/>
    <x v="3"/>
    <m/>
    <m/>
    <d v="1974-07-20T00:00:00"/>
    <n v="5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3"/>
    <x v="3"/>
    <s v="CON MUERTOS"/>
  </r>
  <r>
    <d v="2024-04-23T00:00:00"/>
    <s v="VIA FUSAGASUGA - ARBELAEZ KM 51"/>
    <s v="4°24'33&quot;N"/>
    <s v="74°17'58.0&quot;W"/>
    <s v="ALTO GUAYABAL"/>
    <m/>
    <s v="CORREG. SUR OCCIDENTAL"/>
    <s v="CORREG. SUR OCCIDENTAL"/>
    <s v="MASCULINO"/>
    <d v="1899-12-30T14:40:00"/>
    <x v="0"/>
    <x v="1"/>
    <s v="VEHÍCULO"/>
    <x v="2"/>
    <s v="PARTICULAR"/>
    <m/>
    <x v="0"/>
    <s v="SI"/>
    <s v="NEGATIVA"/>
    <d v="1987-02-18T00:00:00"/>
    <n v="38"/>
    <x v="0"/>
    <s v="MOTOCICLETA"/>
    <s v="PARTICULAR"/>
    <n v="105"/>
    <x v="1"/>
    <s v="SI"/>
    <s v="NEGATIVA"/>
    <d v="2005-12-16T00:00:00"/>
    <n v="1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3"/>
    <m/>
  </r>
  <r>
    <d v="2024-04-24T00:00:00"/>
    <s v="CALLE 4 FRETE AL 9A 56"/>
    <s v="4°35'14&quot;N"/>
    <s v="74°36'52.0&quot;W"/>
    <s v="PEKIN"/>
    <m/>
    <s v="CORREG. ORIENTAL"/>
    <s v="CORREG. ORIENTAL"/>
    <s v="FEMENINO"/>
    <d v="1899-12-30T16:25:00"/>
    <x v="0"/>
    <x v="1"/>
    <s v="VEHÍCULO"/>
    <x v="0"/>
    <s v="PARTICULAR"/>
    <n v="202"/>
    <x v="1"/>
    <s v="SI"/>
    <s v="NEGATIVA"/>
    <d v="1991-05-27T00:00:00"/>
    <n v="34"/>
    <x v="0"/>
    <s v="AUTOMÓVIL"/>
    <s v="PARTICULAR"/>
    <m/>
    <x v="0"/>
    <m/>
    <m/>
    <m/>
    <n v="125"/>
    <e v="#NAME?"/>
    <m/>
    <m/>
    <m/>
    <x v="0"/>
    <m/>
    <m/>
    <m/>
    <n v="125"/>
    <e v="#NAME?"/>
    <x v="1"/>
    <m/>
    <x v="0"/>
    <m/>
    <m/>
    <x v="1"/>
    <n v="2"/>
    <x v="0"/>
    <m/>
    <m/>
    <x v="0"/>
    <m/>
    <m/>
    <m/>
    <m/>
    <x v="1"/>
    <n v="1"/>
    <m/>
    <n v="3"/>
    <x v="0"/>
    <x v="3"/>
    <x v="3"/>
    <m/>
  </r>
  <r>
    <d v="2024-04-25T00:00:00"/>
    <s v="CRA 14 DIG 23"/>
    <s v="4°33'23&quot;N"/>
    <s v="74°37'30.0&quot;W"/>
    <s v="ENTRADA A TERESITAS"/>
    <s v="COMUNA SUR ORIENTAL"/>
    <m/>
    <s v="COMUNA SUR ORIENTAL"/>
    <s v="MASCULINO"/>
    <d v="1899-12-30T17:10:00"/>
    <x v="0"/>
    <x v="0"/>
    <s v="NO APLICA"/>
    <x v="1"/>
    <s v="PARTICULAR"/>
    <n v="411"/>
    <x v="1"/>
    <s v="SI"/>
    <s v="NEGATIVA"/>
    <d v="2001-12-02T00:00:00"/>
    <n v="23"/>
    <x v="0"/>
    <m/>
    <m/>
    <m/>
    <x v="0"/>
    <m/>
    <m/>
    <m/>
    <n v="125"/>
    <e v="#NAME?"/>
    <m/>
    <m/>
    <m/>
    <x v="0"/>
    <m/>
    <m/>
    <m/>
    <n v="125"/>
    <e v="#NAME?"/>
    <x v="0"/>
    <n v="2"/>
    <x v="0"/>
    <n v="1"/>
    <m/>
    <x v="0"/>
    <m/>
    <x v="0"/>
    <m/>
    <m/>
    <x v="0"/>
    <m/>
    <m/>
    <m/>
    <m/>
    <x v="1"/>
    <n v="1"/>
    <m/>
    <n v="3"/>
    <x v="0"/>
    <x v="3"/>
    <x v="3"/>
    <m/>
  </r>
  <r>
    <d v="2024-05-07T00:00:00"/>
    <s v="VIA GIRARDOT - BOGOTA KM 42+580"/>
    <s v="4°15'32&quot;N"/>
    <s v="74°32'34.0&quot;W"/>
    <s v="BOQUERON"/>
    <m/>
    <s v="CORREG. SUR OCCIDENTAL"/>
    <s v="CORREG. SUR OCCIDENTAL"/>
    <s v="MASCULINO"/>
    <d v="1899-12-30T15:43:00"/>
    <x v="0"/>
    <x v="1"/>
    <s v="VEHÍCULO"/>
    <x v="11"/>
    <s v="PÚBLICO"/>
    <m/>
    <x v="0"/>
    <s v="SI"/>
    <s v="NEGATIVA"/>
    <d v="1966-04-15T00:00:00"/>
    <n v="59"/>
    <x v="0"/>
    <s v="CAMIÓN"/>
    <s v="PÚBLICO"/>
    <n v="121"/>
    <x v="2"/>
    <s v="SI"/>
    <s v="NEGATIVA"/>
    <d v="1976-11-22T00:00:00"/>
    <n v="4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4"/>
    <x v="3"/>
    <m/>
  </r>
  <r>
    <d v="2024-05-07T00:00:00"/>
    <s v="CRA 7 CALLE 14"/>
    <s v="4°20'18&quot;N"/>
    <s v="74°21'45.0&quot;W"/>
    <s v="COBURGO"/>
    <s v="COMUNA ORIENTAL"/>
    <m/>
    <s v="COMUNA ORIENTAL"/>
    <s v="MASCULINO"/>
    <d v="1899-12-30T07:40:00"/>
    <x v="0"/>
    <x v="1"/>
    <s v="VEHÍCULO"/>
    <x v="2"/>
    <s v="PARTICULAR"/>
    <m/>
    <x v="0"/>
    <s v="SI"/>
    <s v="NEGATIVA"/>
    <d v="1986-03-25T00:00:00"/>
    <n v="39"/>
    <x v="0"/>
    <s v="MOTOCICLETA"/>
    <s v="PARTICULAR"/>
    <n v="132"/>
    <x v="1"/>
    <s v="SI"/>
    <s v="NEGATIVA"/>
    <d v="1974-08-20T00:00:00"/>
    <n v="50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4"/>
    <x v="3"/>
    <m/>
  </r>
  <r>
    <d v="2024-05-07T00:00:00"/>
    <s v="CRA 6 CALLE 17"/>
    <s v="4°33'37&quot;N"/>
    <s v="74°36'36.0&quot;W"/>
    <s v="BALMORAL"/>
    <s v="COMUNA SUR ORIENTAL"/>
    <m/>
    <s v="COMUNA SUR ORIENTAL"/>
    <s v="MASCULINO"/>
    <d v="1899-12-30T07:30:00"/>
    <x v="0"/>
    <x v="1"/>
    <s v="VEHÍCULO"/>
    <x v="8"/>
    <s v="PARTICULAR"/>
    <n v="142"/>
    <x v="0"/>
    <s v="SI"/>
    <s v="NEGATIVA"/>
    <d v="1980-09-22T00:00:00"/>
    <n v="44"/>
    <x v="0"/>
    <s v="MOTOCICLETA"/>
    <s v="PARTICULAR"/>
    <m/>
    <x v="1"/>
    <s v="SI"/>
    <s v="NEGATIVA"/>
    <d v="1971-11-10T00:00:00"/>
    <n v="5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4"/>
    <x v="3"/>
    <m/>
  </r>
  <r>
    <d v="2024-05-08T00:00:00"/>
    <s v="CRA 4 CALLE 21"/>
    <s v="4°19'42&quot;N"/>
    <s v="74°21'53.0&quot;W"/>
    <s v="FUSACATAN"/>
    <s v="COMUNA SUR ORIENTAL"/>
    <m/>
    <s v="COMUNA SUR ORIENTAL"/>
    <s v="MASCULINO"/>
    <d v="1899-12-30T14:50:00"/>
    <x v="0"/>
    <x v="1"/>
    <s v="VEHÍCULO"/>
    <x v="0"/>
    <s v="PARTICULAR"/>
    <m/>
    <x v="0"/>
    <s v="SI"/>
    <s v="NEGATIVA"/>
    <d v="2004-08-13T00:00:00"/>
    <n v="20"/>
    <x v="0"/>
    <s v="MOTOCICLETA"/>
    <s v="PARTICULAR"/>
    <n v="132"/>
    <x v="1"/>
    <s v="SI"/>
    <s v="NEGATIVA"/>
    <d v="2000-09-07T00:00:00"/>
    <n v="2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4"/>
    <x v="3"/>
    <m/>
  </r>
  <r>
    <d v="2024-05-11T00:00:00"/>
    <s v="VIA GIRARDOT - BOGOTA KM 74+750"/>
    <s v="4°22'49&quot;N"/>
    <s v="74°23'11.0&quot;W"/>
    <s v="VEREDA BOSACHOQUE"/>
    <m/>
    <s v="CORREG. OCCIDENTAL"/>
    <s v="CORREG. OCCIDENTAL"/>
    <s v="FEMENINO"/>
    <d v="1899-12-30T16:50:00"/>
    <x v="0"/>
    <x v="1"/>
    <s v="VEHÍCULO"/>
    <x v="1"/>
    <s v="PARTICULAR"/>
    <n v="157"/>
    <x v="1"/>
    <s v="SI"/>
    <s v="NEGATIVA"/>
    <d v="2002-09-24T00:00:00"/>
    <n v="22"/>
    <x v="0"/>
    <s v="TRACTOCAMION"/>
    <s v="PÚBLICO"/>
    <n v="157"/>
    <x v="2"/>
    <s v="SI"/>
    <s v="NEGATIVA"/>
    <d v="1981-02-05T00:00:00"/>
    <n v="4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4"/>
    <x v="3"/>
    <m/>
  </r>
  <r>
    <d v="2024-05-11T00:00:00"/>
    <s v="CRA 7 9 20"/>
    <s v="4°34'15&quot;N"/>
    <s v="74°36'22.0&quot;W"/>
    <s v="CENTRO"/>
    <s v="COMUNA CENTRO"/>
    <m/>
    <s v="COMUNA CENTRO"/>
    <s v="MASCULINO"/>
    <d v="1899-12-30T11:40:00"/>
    <x v="0"/>
    <x v="0"/>
    <s v="NO APLICA"/>
    <x v="1"/>
    <s v="PARTICULAR"/>
    <m/>
    <x v="0"/>
    <s v="SI"/>
    <s v="NEGATIVA"/>
    <d v="2004-08-25T00:00:00"/>
    <n v="20"/>
    <x v="0"/>
    <m/>
    <m/>
    <m/>
    <x v="0"/>
    <m/>
    <m/>
    <m/>
    <n v="125"/>
    <e v="#NAME?"/>
    <m/>
    <m/>
    <m/>
    <x v="0"/>
    <m/>
    <m/>
    <m/>
    <n v="125"/>
    <e v="#NAME?"/>
    <x v="0"/>
    <n v="1"/>
    <x v="1"/>
    <n v="1"/>
    <m/>
    <x v="0"/>
    <m/>
    <x v="0"/>
    <m/>
    <m/>
    <x v="0"/>
    <m/>
    <m/>
    <m/>
    <m/>
    <x v="0"/>
    <m/>
    <m/>
    <n v="1"/>
    <x v="0"/>
    <x v="4"/>
    <x v="3"/>
    <m/>
  </r>
  <r>
    <d v="2024-05-13T00:00:00"/>
    <s v="LA AGUADITA"/>
    <s v="4°23'33&quot;N"/>
    <s v="74°19'57.0&quot;W"/>
    <s v="LA AGUADITA"/>
    <m/>
    <s v="CORREG. NORTE"/>
    <s v="CORREG. NORTE"/>
    <s v="MASCULINO"/>
    <d v="1899-12-30T21:00:00"/>
    <x v="0"/>
    <x v="0"/>
    <s v="NO APLICA"/>
    <x v="1"/>
    <s v="PARTICULAR"/>
    <n v="409"/>
    <x v="1"/>
    <s v="SI"/>
    <s v="NEGATIVA"/>
    <d v="1997-08-03T00:00:00"/>
    <n v="27"/>
    <x v="0"/>
    <m/>
    <m/>
    <m/>
    <x v="0"/>
    <m/>
    <m/>
    <m/>
    <n v="125"/>
    <e v="#NAME?"/>
    <m/>
    <m/>
    <m/>
    <x v="0"/>
    <m/>
    <m/>
    <m/>
    <n v="125"/>
    <e v="#NAME?"/>
    <x v="0"/>
    <n v="1"/>
    <x v="1"/>
    <n v="1"/>
    <m/>
    <x v="1"/>
    <n v="1"/>
    <x v="0"/>
    <n v="1"/>
    <m/>
    <x v="0"/>
    <m/>
    <m/>
    <m/>
    <m/>
    <x v="1"/>
    <n v="1"/>
    <m/>
    <n v="3"/>
    <x v="0"/>
    <x v="4"/>
    <x v="3"/>
    <m/>
  </r>
  <r>
    <d v="2024-05-13T00:00:00"/>
    <s v="TRV 4C ESTE 9D 55"/>
    <s v="4°20'25&quot;N"/>
    <s v="74°21'15.0&quot;W"/>
    <s v="VILLA ARANZAZU"/>
    <s v="COMUNA ORIENTAL"/>
    <m/>
    <s v="COMUNA ORIENTAL"/>
    <s v="MASCULINO"/>
    <d v="1899-12-30T07:10:00"/>
    <x v="0"/>
    <x v="1"/>
    <s v="VEHÍCULO"/>
    <x v="7"/>
    <s v="PÚBLICO"/>
    <n v="101"/>
    <x v="0"/>
    <s v="SI"/>
    <s v="NEGATIVA"/>
    <d v="1998-02-25T00:00:00"/>
    <n v="27"/>
    <x v="0"/>
    <s v="MOTOCICLETA"/>
    <s v="PARTICULAR"/>
    <m/>
    <x v="1"/>
    <s v="SI"/>
    <s v="NEGATIVA"/>
    <d v="2003-05-10T00:00:00"/>
    <n v="22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4"/>
    <x v="3"/>
    <m/>
  </r>
  <r>
    <d v="2024-05-13T00:00:00"/>
    <s v="CALLE 26 64 04"/>
    <s v="4°32'68&quot;N"/>
    <s v="74°40'06.0&quot;W"/>
    <s v="MAIZ AMARILLO"/>
    <s v="COMUNA SUR OCCIDENTAL"/>
    <m/>
    <s v="COMUNA SUR OCCIDENTAL"/>
    <s v="MASCULINO"/>
    <d v="1899-12-30T11:10:00"/>
    <x v="0"/>
    <x v="0"/>
    <s v="NO APLICA"/>
    <x v="10"/>
    <s v="PÚBLICO"/>
    <n v="202"/>
    <x v="0"/>
    <s v="SI"/>
    <s v="NEGATIVA"/>
    <d v="1983-08-16T00:00:00"/>
    <n v="41"/>
    <x v="0"/>
    <m/>
    <m/>
    <m/>
    <x v="0"/>
    <m/>
    <m/>
    <m/>
    <n v="125"/>
    <e v="#NAME?"/>
    <m/>
    <m/>
    <m/>
    <x v="0"/>
    <m/>
    <m/>
    <m/>
    <n v="125"/>
    <e v="#NAME?"/>
    <x v="0"/>
    <n v="3"/>
    <x v="0"/>
    <n v="1"/>
    <m/>
    <x v="0"/>
    <m/>
    <x v="0"/>
    <m/>
    <m/>
    <x v="0"/>
    <m/>
    <m/>
    <m/>
    <m/>
    <x v="0"/>
    <m/>
    <m/>
    <n v="3"/>
    <x v="0"/>
    <x v="4"/>
    <x v="3"/>
    <m/>
  </r>
  <r>
    <d v="2024-05-15T00:00:00"/>
    <s v="CARA 1 1A 15 NORTE"/>
    <s v="4°35'02&quot;N"/>
    <s v="74°35'78.0&quot;W"/>
    <s v="LA ESMERALDA"/>
    <s v="COMUNA NORTE"/>
    <m/>
    <s v="COMUNA NORTE"/>
    <s v="MASCULINO"/>
    <d v="1899-12-30T20:50:00"/>
    <x v="0"/>
    <x v="1"/>
    <s v="VEHÍCULO"/>
    <x v="0"/>
    <s v="PARTICULAR"/>
    <n v="141"/>
    <x v="0"/>
    <s v="SI"/>
    <s v="NEGATIVA"/>
    <d v="1958-11-17T00:00:00"/>
    <n v="66"/>
    <x v="0"/>
    <s v="MOTOCICLETA"/>
    <s v="PARTICULAR"/>
    <m/>
    <x v="1"/>
    <s v="SI"/>
    <s v="NEGATIVA"/>
    <d v="1974-05-24T00:00:00"/>
    <n v="51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4"/>
    <x v="3"/>
    <m/>
  </r>
  <r>
    <d v="2024-05-15T00:00:00"/>
    <s v="CALLE 22 66A 54"/>
    <s v="4°32'67&quot;N"/>
    <s v="74°40'32.0&quot;W"/>
    <s v="LA PAMPA"/>
    <s v="COMUNA SUR OCCIDENTAL"/>
    <m/>
    <s v="COMUNA SUR OCCIDENTAL"/>
    <s v="MASCULINO"/>
    <d v="1899-12-30T21:10:00"/>
    <x v="0"/>
    <x v="1"/>
    <s v="VEHÍCULO"/>
    <x v="1"/>
    <s v="PARTICULAR"/>
    <n v="121"/>
    <x v="1"/>
    <s v="SI"/>
    <s v="NEGATIVA"/>
    <d v="1994-03-19T00:00:00"/>
    <n v="31"/>
    <x v="0"/>
    <s v="AUTOMÓVIL"/>
    <s v="PARTICULAR"/>
    <n v="112"/>
    <x v="2"/>
    <s v="SI"/>
    <s v="NEGATIVA"/>
    <d v="1960-02-29T00:00:00"/>
    <n v="6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4"/>
    <x v="3"/>
    <m/>
  </r>
  <r>
    <d v="2024-05-17T00:00:00"/>
    <s v="CLLE 22 CARA 64"/>
    <s v="4°32'67&quot;N"/>
    <s v="74°40'05.0&quot;W"/>
    <s v="MAIZ AMARILLO"/>
    <s v="COMUNA SUR OCCIDENTAL"/>
    <m/>
    <s v="COMUNA SUR OCCIDENTAL"/>
    <s v="MASCULINO"/>
    <d v="1899-12-30T20:18:00"/>
    <x v="0"/>
    <x v="1"/>
    <s v="VEHÍCULO"/>
    <x v="10"/>
    <s v="PÚBLICO"/>
    <n v="121"/>
    <x v="0"/>
    <s v="SI"/>
    <s v="NEGATIVA"/>
    <d v="1955-01-27T00:00:00"/>
    <n v="70"/>
    <x v="0"/>
    <s v="MOTOCICLETA"/>
    <s v="PARTICULAR"/>
    <n v="119"/>
    <x v="1"/>
    <s v="SI"/>
    <s v="NEGATIVA"/>
    <d v="2003-09-26T00:00:00"/>
    <n v="21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4"/>
    <x v="3"/>
    <m/>
  </r>
  <r>
    <d v="2024-05-17T00:00:00"/>
    <s v="AVENIDA LAS PLAMAS 16 16"/>
    <s v="4°34'26&quot;N"/>
    <s v="74°36'98.0&quot;W"/>
    <s v="SAN JORGE"/>
    <s v="COMUNA OCCIDENTAL"/>
    <m/>
    <s v="COMUNA OCCIDENTAL"/>
    <s v="MASCULINO"/>
    <d v="1899-12-30T10:30:00"/>
    <x v="0"/>
    <x v="1"/>
    <s v="VEHÍCULO"/>
    <x v="1"/>
    <s v="PARTICULAR"/>
    <n v="99"/>
    <x v="1"/>
    <s v="SI"/>
    <s v="NEGATIVA"/>
    <d v="2002-05-18T00:00:00"/>
    <n v="23"/>
    <x v="0"/>
    <s v="MOTOCICLETA"/>
    <s v="PARTICULAR"/>
    <n v="121"/>
    <x v="1"/>
    <s v="SI"/>
    <s v="NEGATIVA"/>
    <d v="2006-03-31T00:00:00"/>
    <n v="1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4"/>
    <x v="3"/>
    <m/>
  </r>
  <r>
    <d v="2024-05-19T00:00:00"/>
    <s v="AV. MANUEL HUBERTO DIAGONAL 22"/>
    <s v="4°33'32&quot;N"/>
    <s v="74°37'01.0&quot;W"/>
    <s v="BALMORAL"/>
    <s v="COMUNA SUR ORIENTAL"/>
    <m/>
    <s v="COMUNA SUR ORIENTAL"/>
    <s v="MASCULINO"/>
    <d v="1899-12-30T18:50:00"/>
    <x v="0"/>
    <x v="0"/>
    <s v="NO APLICA"/>
    <x v="8"/>
    <s v="PARTICULAR"/>
    <n v="114"/>
    <x v="0"/>
    <s v="NO"/>
    <m/>
    <d v="1963-01-24T00:00:00"/>
    <n v="62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4"/>
    <x v="3"/>
    <m/>
  </r>
  <r>
    <d v="2024-05-20T00:00:00"/>
    <s v="VEREDA GUAYABAL"/>
    <s v="4°17'22&quot;N"/>
    <s v="74°24'27.0&quot;W"/>
    <s v="VEREDA GUAYABAL"/>
    <m/>
    <s v="CORREG. SUR OCCIDENTAL"/>
    <s v="CORREG. SUR OCCIDENTAL"/>
    <s v="MASCULINO"/>
    <d v="1899-12-30T16:15:00"/>
    <x v="0"/>
    <x v="1"/>
    <s v="VEHÍCULO"/>
    <x v="11"/>
    <s v="PÚBLICO"/>
    <n v="202"/>
    <x v="0"/>
    <s v="SI"/>
    <s v="NEGATIVA"/>
    <d v="1977-08-20T00:00:00"/>
    <n v="47"/>
    <x v="0"/>
    <s v="CAMIÓN"/>
    <s v="PÚBLICO"/>
    <m/>
    <x v="2"/>
    <s v="SI"/>
    <s v="NEGATIVA"/>
    <d v="1989-04-25T00:00:00"/>
    <n v="36"/>
    <e v="#NAME?"/>
    <s v="CAMIONETA"/>
    <s v="PARTICULAR"/>
    <m/>
    <x v="2"/>
    <s v="SI"/>
    <s v="NEGATIVA"/>
    <d v="1972-10-16T00:00:00"/>
    <n v="52"/>
    <e v="#NAME?"/>
    <x v="1"/>
    <m/>
    <x v="0"/>
    <m/>
    <m/>
    <x v="1"/>
    <n v="1"/>
    <x v="0"/>
    <m/>
    <n v="1"/>
    <x v="0"/>
    <m/>
    <m/>
    <m/>
    <m/>
    <x v="1"/>
    <n v="1"/>
    <m/>
    <n v="1"/>
    <x v="0"/>
    <x v="4"/>
    <x v="3"/>
    <m/>
  </r>
  <r>
    <d v="2024-05-20T00:00:00"/>
    <s v="CALLE 4 5B 68"/>
    <s v="4°32'65&quot;N"/>
    <s v="74°36'81.0&quot;W"/>
    <s v="MACARENA"/>
    <s v="COMUNA SUR ORIENTAL"/>
    <m/>
    <s v="COMUNA SUR ORIENTAL"/>
    <s v="MASCULINO"/>
    <d v="1899-12-30T12:00:00"/>
    <x v="0"/>
    <x v="1"/>
    <s v="VEHÍCULO"/>
    <x v="1"/>
    <s v="PARTICULAR"/>
    <m/>
    <x v="1"/>
    <s v="SI"/>
    <s v="NEGATIVA"/>
    <d v="1993-08-09T00:00:00"/>
    <n v="31"/>
    <x v="0"/>
    <s v="MOTOCICLETA"/>
    <s v="PARTICULAR"/>
    <n v="139"/>
    <x v="1"/>
    <s v="SI"/>
    <s v="NEGATIVA"/>
    <d v="2005-05-04T00:00:00"/>
    <n v="2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4"/>
    <x v="3"/>
    <m/>
  </r>
  <r>
    <d v="2024-05-23T00:00:00"/>
    <s v="VIA GIRARDOT - BOGOTA KM 59+345"/>
    <m/>
    <m/>
    <s v="LA PUERTA"/>
    <m/>
    <s v="CORREG. SUR OCCIDENTAL"/>
    <s v="CORREG. SUR OCCIDENTAL"/>
    <s v="MASCULINO"/>
    <d v="1899-12-30T00:00:00"/>
    <x v="0"/>
    <x v="0"/>
    <s v="NO APLICA"/>
    <x v="2"/>
    <s v="PÚBLICO"/>
    <n v="409"/>
    <x v="0"/>
    <s v="SI"/>
    <s v="NEGATIVA"/>
    <d v="1984-10-21T00:00:00"/>
    <n v="40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4"/>
    <x v="3"/>
    <m/>
  </r>
  <r>
    <d v="2024-05-24T00:00:00"/>
    <s v="CRA 3 ESTE CALLE 8"/>
    <s v="4°21'17&quot;N"/>
    <s v="74°21'31.0&quot;W"/>
    <s v="LA INDEPENDENCIA"/>
    <s v="COMUNA NORTE"/>
    <m/>
    <s v="COMUNA NORTE"/>
    <s v="MASCULINO"/>
    <d v="1899-12-30T17:30:00"/>
    <x v="0"/>
    <x v="0"/>
    <s v="NO APLICA"/>
    <x v="2"/>
    <s v="PARTICULAR"/>
    <n v="405"/>
    <x v="0"/>
    <s v="SI"/>
    <s v="NEGATIVA"/>
    <d v="1966-06-01T00:00:00"/>
    <n v="59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4"/>
    <x v="3"/>
    <m/>
  </r>
  <r>
    <d v="2024-05-24T00:00:00"/>
    <s v="CALLE 19 5 42"/>
    <s v="4°33'15&quot;N"/>
    <s v="74°36'46.0&quot;W"/>
    <s v="EL MIRADOR"/>
    <s v="COMUNA ORIENTAL"/>
    <m/>
    <s v="COMUNA ORIENTAL"/>
    <s v="FEMENINO"/>
    <d v="1899-12-30T15:45:00"/>
    <x v="0"/>
    <x v="1"/>
    <s v="VEHÍCULO"/>
    <x v="1"/>
    <s v="PARTICULAR"/>
    <n v="506"/>
    <x v="1"/>
    <s v="SI"/>
    <s v="NEGATIVA"/>
    <d v="1991-10-23T00:00:00"/>
    <n v="33"/>
    <x v="0"/>
    <s v="CAMIONETA"/>
    <s v="PARTICULAR"/>
    <m/>
    <x v="2"/>
    <s v="SI"/>
    <s v="NEGATIVA"/>
    <d v="1987-05-19T00:00:00"/>
    <n v="38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4"/>
    <x v="3"/>
    <m/>
  </r>
  <r>
    <d v="2024-05-24T00:00:00"/>
    <s v="AV CALLE 22 CRA. 40"/>
    <s v="4°32'91&quot;N"/>
    <s v="74°38'49.0&quot;W"/>
    <s v="15 DE MAYO"/>
    <s v="COMUNA SUR OCCIDENTAL"/>
    <m/>
    <s v="COMUNA SUR OCCIDENTAL"/>
    <s v="MASCULINO"/>
    <d v="1899-12-30T14:50:00"/>
    <x v="0"/>
    <x v="1"/>
    <s v="VEHÍCULO"/>
    <x v="1"/>
    <s v="PARTICULAR"/>
    <m/>
    <x v="1"/>
    <s v="SI"/>
    <s v="NEGATIVA"/>
    <d v="1985-07-21T00:00:00"/>
    <n v="39"/>
    <x v="0"/>
    <s v="MOTOCICLETA"/>
    <s v="PARTICULAR"/>
    <n v="102"/>
    <x v="0"/>
    <m/>
    <m/>
    <m/>
    <n v="12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4"/>
    <x v="3"/>
    <m/>
  </r>
  <r>
    <d v="2024-05-25T00:00:00"/>
    <s v="VIA ARBELAEZ KM 4 VDAD ESPINALITO"/>
    <s v="4°18'49&quot;N"/>
    <s v="74°24'0.0&quot;W"/>
    <s v="VEREDA ESPINALITO"/>
    <m/>
    <s v="CORREG. SUR ORIENTAL"/>
    <s v="CORREG. SUR ORIENTAL"/>
    <s v="MASCULINO"/>
    <d v="1899-12-30T16:22:00"/>
    <x v="0"/>
    <x v="1"/>
    <s v="VEHÍCULO"/>
    <x v="3"/>
    <s v="PÚBLICO"/>
    <m/>
    <x v="1"/>
    <s v="SI"/>
    <s v="NEGATIVA"/>
    <d v="1983-10-30T00:00:00"/>
    <n v="41"/>
    <x v="0"/>
    <s v="CAMIONETA"/>
    <s v="PARTICULAR"/>
    <n v="157"/>
    <x v="2"/>
    <s v="SI"/>
    <s v="NEGATIVA"/>
    <d v="1978-11-24T00:00:00"/>
    <n v="46"/>
    <e v="#NAME?"/>
    <m/>
    <m/>
    <m/>
    <x v="0"/>
    <m/>
    <m/>
    <m/>
    <n v="125"/>
    <e v="#NAME?"/>
    <x v="1"/>
    <m/>
    <x v="0"/>
    <m/>
    <m/>
    <x v="1"/>
    <n v="3"/>
    <x v="0"/>
    <m/>
    <n v="1"/>
    <x v="0"/>
    <m/>
    <m/>
    <m/>
    <m/>
    <x v="0"/>
    <m/>
    <m/>
    <n v="3"/>
    <x v="0"/>
    <x v="4"/>
    <x v="3"/>
    <m/>
  </r>
  <r>
    <d v="2024-05-27T00:00:00"/>
    <s v="AV CALLE 22 37 12"/>
    <s v="4°32'94&quot;N"/>
    <s v="74°38'32.0&quot;W"/>
    <s v="COOVIPROF"/>
    <s v="COMUNA SUR OCCIDENTAL"/>
    <m/>
    <s v="COMUNA SUR OCCIDENTAL"/>
    <s v="MASCULINO"/>
    <d v="1899-12-30T01:45:00"/>
    <x v="0"/>
    <x v="1"/>
    <s v="VEHÍCULO"/>
    <x v="1"/>
    <s v="PARTICULAR"/>
    <m/>
    <x v="1"/>
    <s v="SI"/>
    <s v="NEGATIVA"/>
    <d v="1992-04-20T00:00:00"/>
    <n v="33"/>
    <x v="0"/>
    <s v="AUTOMÓVIL"/>
    <s v="PARTICULAR"/>
    <n v="115"/>
    <x v="2"/>
    <s v="SI"/>
    <s v="NEGATIVA"/>
    <d v="1992-12-15T00:00:00"/>
    <n v="32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4"/>
    <x v="3"/>
    <m/>
  </r>
  <r>
    <d v="2024-05-30T00:00:00"/>
    <s v="VIA GIRARDOT - BOGOTA KM 02+485"/>
    <s v="4°20'17&quot;N"/>
    <s v="74°24'53.0&quot;W"/>
    <s v="VARIANTE"/>
    <m/>
    <s v="CORREG. SUR OCCIDENTAL"/>
    <s v="CORREG. SUR OCCIDENTAL"/>
    <s v="MASCULINO"/>
    <d v="1899-12-30T04:25:00"/>
    <x v="1"/>
    <x v="1"/>
    <s v="VEHÍCULO"/>
    <x v="3"/>
    <s v="PÚBLICO"/>
    <m/>
    <x v="0"/>
    <s v="SI"/>
    <s v="NEGATIVA"/>
    <d v="2004-09-26T00:00:00"/>
    <n v="20"/>
    <x v="0"/>
    <s v="CAMIÓN"/>
    <s v="PÚBLICO"/>
    <n v="121"/>
    <x v="3"/>
    <s v="NO"/>
    <m/>
    <d v="1996-04-26T00:00:00"/>
    <n v="29"/>
    <e v="#NAME?"/>
    <m/>
    <m/>
    <m/>
    <x v="0"/>
    <m/>
    <m/>
    <m/>
    <n v="125"/>
    <e v="#NAME?"/>
    <x v="1"/>
    <m/>
    <x v="0"/>
    <m/>
    <m/>
    <x v="1"/>
    <m/>
    <x v="1"/>
    <m/>
    <n v="1"/>
    <x v="0"/>
    <m/>
    <m/>
    <m/>
    <m/>
    <x v="0"/>
    <m/>
    <m/>
    <m/>
    <x v="1"/>
    <x v="4"/>
    <x v="3"/>
    <s v="CON MUERTOS"/>
  </r>
  <r>
    <d v="2024-06-01T00:00:00"/>
    <s v="VIA GIRARDOT - BOGOTA KM 70+970"/>
    <s v="4°21'15&quot;N"/>
    <s v="74°02'33.0&quot;W"/>
    <s v="EL RESGUARDO"/>
    <m/>
    <s v="CORREG. OCCIDENTAL"/>
    <s v="CORREG. OCCIDENTAL"/>
    <s v="MASCULINO"/>
    <d v="1899-12-30T22:25:00"/>
    <x v="1"/>
    <x v="2"/>
    <s v="VEHÍCULO"/>
    <x v="1"/>
    <s v="PARTICULAR"/>
    <n v="157"/>
    <x v="3"/>
    <s v="NO"/>
    <m/>
    <d v="1991-02-16T00:00:00"/>
    <n v="34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m/>
    <n v="1"/>
    <n v="1"/>
    <x v="1"/>
    <x v="5"/>
    <x v="3"/>
    <s v="CON MUERTOS"/>
  </r>
  <r>
    <d v="2024-06-03T00:00:00"/>
    <s v="CALLE 22 62 84"/>
    <s v="4°19'36&quot;N"/>
    <s v="74°23'55.0&quot;W"/>
    <s v="MAIZ AMARILLO"/>
    <s v="COMUNA SUR OCCIDENTAL"/>
    <m/>
    <s v="COMUNA SUR OCCIDENTAL"/>
    <s v="MASCULINO"/>
    <d v="1899-12-30T14:30:00"/>
    <x v="0"/>
    <x v="1"/>
    <s v="VEHÍCULO"/>
    <x v="0"/>
    <s v="PARTICULAR"/>
    <n v="112"/>
    <x v="0"/>
    <s v="SI"/>
    <s v="NEGATIVA"/>
    <d v="1957-12-11T00:00:00"/>
    <n v="67"/>
    <x v="0"/>
    <s v="BICICLETA"/>
    <m/>
    <m/>
    <x v="1"/>
    <s v="SI"/>
    <s v="NEGATIVA"/>
    <d v="1987-01-17T00:00:00"/>
    <n v="3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5"/>
    <x v="3"/>
    <m/>
  </r>
  <r>
    <d v="2024-06-05T00:00:00"/>
    <s v="CARRERA 6 32 53"/>
    <s v="4°20'20&quot;N"/>
    <s v="74°21'41.0&quot;W"/>
    <s v="COBURGO"/>
    <s v="COMUNA ORIENTAL"/>
    <m/>
    <s v="COMUNA ORIENTAL"/>
    <s v="MASCULINO"/>
    <d v="1899-12-30T06:25:00"/>
    <x v="0"/>
    <x v="1"/>
    <s v="VEHÍCULO"/>
    <x v="1"/>
    <s v="PARTICULAR"/>
    <m/>
    <x v="0"/>
    <s v="SI"/>
    <s v="NEGATIVA"/>
    <d v="1977-12-16T00:00:00"/>
    <n v="47"/>
    <x v="0"/>
    <s v="MOTOCARRO"/>
    <s v="PARTICULAR"/>
    <n v="103"/>
    <x v="2"/>
    <s v="SI"/>
    <s v="NEGATIVA"/>
    <d v="1958-12-31T00:00:00"/>
    <n v="66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0"/>
    <m/>
    <m/>
    <n v="1"/>
    <x v="0"/>
    <x v="5"/>
    <x v="3"/>
    <m/>
  </r>
  <r>
    <d v="2024-06-07T00:00:00"/>
    <s v="VIA GIRARDOT - BOGOTA KM 60+900"/>
    <s v="4°18'37&quot;N"/>
    <s v="74°26'23.0&quot;W"/>
    <s v="VEREDA LA PUERTA"/>
    <m/>
    <s v="CORREG. SUR OCCIDENTAL"/>
    <s v="CORREG. SUR OCCIDENTAL"/>
    <s v="MASCULINO"/>
    <d v="1899-12-30T09:40:00"/>
    <x v="0"/>
    <x v="1"/>
    <s v="VEHÍCULO"/>
    <x v="1"/>
    <s v="PARTICULAR"/>
    <m/>
    <x v="1"/>
    <s v="SI"/>
    <s v="NEGATIVA"/>
    <d v="1975-11-10T00:00:00"/>
    <n v="49"/>
    <x v="0"/>
    <s v="CAMPERO"/>
    <s v="PARTICULAR"/>
    <n v="157"/>
    <x v="2"/>
    <s v="SI"/>
    <s v="NEGATIVA"/>
    <d v="1951-06-15T00:00:00"/>
    <n v="7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5"/>
    <x v="3"/>
    <m/>
  </r>
  <r>
    <d v="2024-06-07T00:00:00"/>
    <s v="CARRERA 24B CON CALLE 24B"/>
    <s v="4°20'7&quot;N"/>
    <s v="74°22'36.0&quot;W"/>
    <s v="ANTIGUA PANAMERICANA"/>
    <s v="COMUNA OCCIDENTAL"/>
    <m/>
    <s v="COMUNA OCCIDENTAL"/>
    <s v="MASCULINO"/>
    <d v="1899-12-30T21:00:00"/>
    <x v="0"/>
    <x v="1"/>
    <s v="VEHÍCULO"/>
    <x v="1"/>
    <s v="PARTICULAR"/>
    <n v="157"/>
    <x v="1"/>
    <s v="SI"/>
    <s v="NEGATIVA"/>
    <d v="1996-02-25T00:00:00"/>
    <n v="29"/>
    <x v="0"/>
    <s v="MOTOCICLETA"/>
    <s v="PARTICULAR"/>
    <n v="157"/>
    <x v="1"/>
    <s v="SI"/>
    <s v="NEGATIVA"/>
    <d v="1980-09-19T00:00:00"/>
    <n v="4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5"/>
    <x v="3"/>
    <m/>
  </r>
  <r>
    <d v="2024-06-07T00:00:00"/>
    <s v="AV. LAS PALMAS 20 55"/>
    <s v="4°20'34&quot;N"/>
    <s v="74°22'15.0&quot;W"/>
    <s v="MANDALAY"/>
    <s v="COMUNA OCCIDENTAL"/>
    <m/>
    <s v="COMUNA OCCIDENTAL"/>
    <s v="MASCULINO"/>
    <d v="1899-12-30T06:30:00"/>
    <x v="0"/>
    <x v="1"/>
    <s v="VEHÍCULO"/>
    <x v="1"/>
    <s v="PARTICULAR"/>
    <n v="121"/>
    <x v="1"/>
    <s v="SI"/>
    <s v="NEGATIVA"/>
    <d v="1958-03-23T00:00:00"/>
    <n v="67"/>
    <x v="0"/>
    <s v="MOTOCICLETA"/>
    <s v="PARTICULAR"/>
    <m/>
    <x v="1"/>
    <s v="SI"/>
    <s v="NEGATIVA"/>
    <d v="1974-03-22T00:00:00"/>
    <n v="5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5"/>
    <x v="3"/>
    <m/>
  </r>
  <r>
    <d v="2024-06-11T00:00:00"/>
    <s v="CALLE 7 8 32"/>
    <s v="4°20'36&quot;N"/>
    <s v="74°21'48.0&quot;W"/>
    <s v="CENTRO"/>
    <s v="COMUNA CENTRO"/>
    <m/>
    <s v="COMUNA CENTRO"/>
    <s v="MASCULINO"/>
    <d v="1899-12-30T13:58:00"/>
    <x v="0"/>
    <x v="1"/>
    <s v="VEHÍCULO"/>
    <x v="2"/>
    <s v="PARTICULAR"/>
    <n v="145"/>
    <x v="0"/>
    <s v="SI"/>
    <s v="NEGATIVA"/>
    <d v="1988-12-01T00:00:00"/>
    <n v="36"/>
    <x v="0"/>
    <s v="MOTOCICLETA"/>
    <s v="PARTICULAR"/>
    <m/>
    <x v="1"/>
    <s v="SI"/>
    <s v="NEGATIVA"/>
    <d v="1996-10-04T00:00:00"/>
    <n v="28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5"/>
    <x v="3"/>
    <m/>
  </r>
  <r>
    <d v="2024-06-11T00:00:00"/>
    <s v="VIA GIRARDOT - BOGOTA KM 75+550"/>
    <s v="4°23'05&quot;N"/>
    <s v="74°23'18.0&quot;W"/>
    <s v="HORIZONTE"/>
    <m/>
    <s v="CORREG. OCCIDENTAL"/>
    <s v="CORREG. OCCIDENTAL"/>
    <s v="MASCULINO"/>
    <d v="1899-12-30T14:48:00"/>
    <x v="0"/>
    <x v="1"/>
    <s v="VEHÍCULO"/>
    <x v="3"/>
    <s v="PARTICULAR"/>
    <m/>
    <x v="0"/>
    <s v="SI"/>
    <s v="NEGATIVA"/>
    <d v="1976-12-26T00:00:00"/>
    <n v="48"/>
    <x v="0"/>
    <s v="CAMIONETA"/>
    <s v="PARTICULAR"/>
    <n v="103"/>
    <x v="1"/>
    <s v="SI"/>
    <s v="NEGATIVA"/>
    <d v="1963-02-16T00:00:00"/>
    <n v="62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5"/>
    <x v="3"/>
    <m/>
  </r>
  <r>
    <d v="2024-06-14T00:00:00"/>
    <s v="VIA BOGOTA - GIRARDOT KM 60+220"/>
    <s v="4°31'08&quot;N"/>
    <s v="74°43'92.0&quot;W"/>
    <s v="VEREDA LA PUERTA"/>
    <m/>
    <s v="CORREG. SUR OCCIDENTAL"/>
    <s v="CORREG. SUR OCCIDENTAL"/>
    <s v="MASCULINO"/>
    <d v="1899-12-30T14:45:00"/>
    <x v="1"/>
    <x v="1"/>
    <s v="VEHÍCULO"/>
    <x v="0"/>
    <s v="PARTICULAR"/>
    <n v="116"/>
    <x v="1"/>
    <s v="SI"/>
    <s v="NEGATIVA"/>
    <d v="2004-02-26T00:00:00"/>
    <n v="21"/>
    <x v="0"/>
    <s v="MOTOCICLETA"/>
    <s v="PARTICULAR"/>
    <n v="157"/>
    <x v="3"/>
    <s v="NO"/>
    <m/>
    <d v="1939-11-16T00:00:00"/>
    <n v="8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n v="1"/>
    <n v="1"/>
    <x v="1"/>
    <x v="5"/>
    <x v="3"/>
    <s v="CON MUERTOS"/>
  </r>
  <r>
    <d v="2024-06-20T00:00:00"/>
    <s v="INTERSECCION CALLE 6 CRA 3"/>
    <s v="4°10'40&quot;N"/>
    <s v="74°21'34.0&quot;W"/>
    <s v="CENTRO"/>
    <s v="COMUNA CENTRO"/>
    <m/>
    <s v="COMUNA CENTRO"/>
    <s v="MASCULINO"/>
    <d v="1899-12-30T07:50:00"/>
    <x v="0"/>
    <x v="0"/>
    <s v="VEHÍCULO"/>
    <x v="0"/>
    <s v="PARTICULAR"/>
    <m/>
    <x v="0"/>
    <s v="SI"/>
    <s v="NEGATIVA"/>
    <d v="1966-04-21T00:00:00"/>
    <n v="59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5"/>
    <x v="3"/>
    <m/>
  </r>
  <r>
    <d v="2024-06-21T00:00:00"/>
    <s v="CALLE 21 45 05"/>
    <s v="4°22'87&quot;N"/>
    <s v="74°39'04.0&quot;W"/>
    <s v="LA GRAN COLOMBIA"/>
    <s v="COMUNA SUR OCCIDENTAL"/>
    <m/>
    <s v="COMUNA SUR OCCIDENTAL"/>
    <s v="FEMENINO"/>
    <d v="1899-12-30T13:25:00"/>
    <x v="0"/>
    <x v="0"/>
    <s v="NO APLICA"/>
    <x v="1"/>
    <s v="PARTICULAR"/>
    <n v="139"/>
    <x v="0"/>
    <s v="SI"/>
    <s v="NEGATIVA"/>
    <d v="1995-06-16T00:00:00"/>
    <n v="30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5"/>
    <x v="3"/>
    <m/>
  </r>
  <r>
    <d v="2024-06-23T00:00:00"/>
    <s v="VIA BOGOTA - GIRARDOT KM 44+340"/>
    <s v="4°15'29&quot;N"/>
    <s v="74°31'42.0&quot;W"/>
    <s v="BOQUERON"/>
    <m/>
    <s v="CORREG. SUR OCCIDENTAL"/>
    <s v="CORREG. SUR OCCIDENTAL"/>
    <s v="MASCULINO"/>
    <d v="1899-12-31T00:21:00"/>
    <x v="0"/>
    <x v="2"/>
    <s v="VEHÍCULO"/>
    <x v="7"/>
    <s v="PÚBLICO"/>
    <n v="202"/>
    <x v="0"/>
    <s v="SI"/>
    <s v="NEGATIVA"/>
    <d v="1977-01-14T00:00:00"/>
    <n v="48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1"/>
    <n v="6"/>
    <m/>
    <n v="1"/>
    <m/>
    <x v="0"/>
    <m/>
    <m/>
    <n v="6"/>
    <x v="0"/>
    <x v="5"/>
    <x v="3"/>
    <m/>
  </r>
  <r>
    <d v="2024-06-23T00:00:00"/>
    <s v="VIA GIRARDOT - BOGOTA KM 45+700"/>
    <s v="4°25'50&quot;N"/>
    <s v="74°31'24.0&quot;W"/>
    <s v="BOQUERON"/>
    <m/>
    <s v="CORREG. SUR OCCIDENTAL"/>
    <s v="CORREG. SUR OCCIDENTAL"/>
    <s v="MASCULINO"/>
    <d v="1899-12-30T07:20:00"/>
    <x v="0"/>
    <x v="1"/>
    <s v="VEHÍCULO"/>
    <x v="1"/>
    <s v="PARTICULAR"/>
    <n v="157"/>
    <x v="1"/>
    <s v="SI"/>
    <s v="NEGATIVA"/>
    <d v="2005-11-03T00:00:00"/>
    <n v="19"/>
    <x v="0"/>
    <s v="BUS"/>
    <s v="PÚBLICO"/>
    <m/>
    <x v="2"/>
    <s v="SI"/>
    <s v="NEGATIVA"/>
    <d v="1984-05-11T00:00:00"/>
    <n v="41"/>
    <e v="#NAME?"/>
    <m/>
    <m/>
    <m/>
    <x v="0"/>
    <m/>
    <m/>
    <m/>
    <n v="125"/>
    <e v="#NAME?"/>
    <x v="1"/>
    <m/>
    <x v="0"/>
    <m/>
    <m/>
    <x v="1"/>
    <n v="1"/>
    <x v="1"/>
    <m/>
    <m/>
    <x v="0"/>
    <m/>
    <m/>
    <m/>
    <m/>
    <x v="1"/>
    <n v="1"/>
    <m/>
    <n v="2"/>
    <x v="0"/>
    <x v="5"/>
    <x v="3"/>
    <m/>
  </r>
  <r>
    <d v="2024-06-26T00:00:00"/>
    <s v="KM 56 ANTIGUA VIA PANAMERICANA"/>
    <s v="4°20'14&quot;N"/>
    <s v="74°22'36.0&quot;W"/>
    <s v="GLORIA AV. LAS PALMAS"/>
    <s v="COMUNA OCCIDENTAL"/>
    <m/>
    <s v="COMUNA OCCIDENTAL"/>
    <s v="FEMENINO"/>
    <d v="1899-12-30T12:32:00"/>
    <x v="0"/>
    <x v="1"/>
    <s v="VEHÍCULO"/>
    <x v="1"/>
    <s v="PARTICULAR"/>
    <n v="102"/>
    <x v="1"/>
    <s v="SI"/>
    <s v="NEGATIVA"/>
    <d v="1998-04-16T00:00:00"/>
    <n v="27"/>
    <x v="0"/>
    <s v="AUTOMÓVIL"/>
    <s v="PARTICULAR"/>
    <n v="122"/>
    <x v="2"/>
    <s v="SI"/>
    <s v="NEGATIVA"/>
    <d v="1991-02-07T00:00:00"/>
    <n v="3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5"/>
    <x v="3"/>
    <m/>
  </r>
  <r>
    <d v="2024-06-26T00:00:00"/>
    <s v="VIA GIRARDOT - BOGOTA KM 75+850"/>
    <s v="4°23'04&quot;N"/>
    <s v="74°23'25.0&quot;W"/>
    <s v="VEREDA USATAMA"/>
    <m/>
    <s v="CORREG. OCCIDENTAL"/>
    <s v="CORREG. OCCIDENTAL"/>
    <s v="MASCULINO"/>
    <d v="1899-12-30T05:50:00"/>
    <x v="0"/>
    <x v="1"/>
    <s v="VEHÍCULO"/>
    <x v="3"/>
    <s v="PÚBLICO"/>
    <n v="157"/>
    <x v="0"/>
    <s v="SI"/>
    <s v="NEGATIVA"/>
    <d v="2004-04-09T00:00:00"/>
    <n v="21"/>
    <x v="0"/>
    <s v="TRACTOCAMION"/>
    <s v="PÚBLICO"/>
    <m/>
    <x v="2"/>
    <s v="SI"/>
    <s v="NEGATIVA"/>
    <d v="1994-04-02T00:00:00"/>
    <n v="31"/>
    <e v="#NAME?"/>
    <m/>
    <m/>
    <m/>
    <x v="0"/>
    <m/>
    <m/>
    <m/>
    <n v="125"/>
    <e v="#NAME?"/>
    <x v="1"/>
    <m/>
    <x v="0"/>
    <m/>
    <m/>
    <x v="0"/>
    <m/>
    <x v="0"/>
    <m/>
    <m/>
    <x v="1"/>
    <n v="4"/>
    <m/>
    <m/>
    <n v="1"/>
    <x v="0"/>
    <m/>
    <m/>
    <n v="4"/>
    <x v="0"/>
    <x v="5"/>
    <x v="3"/>
    <m/>
  </r>
  <r>
    <d v="2024-06-28T00:00:00"/>
    <s v="VIA BOGOTA - GIRARDOT KM 57+300"/>
    <s v="4°17'29&quot;N"/>
    <s v="74°27'37.0&quot;W"/>
    <s v="VEREDA LA PUERTA"/>
    <m/>
    <s v="CORREG. SUR OCCIDENTAL"/>
    <s v="CORREG. SUR OCCIDENTAL"/>
    <s v="MASCULINO"/>
    <d v="1899-12-30T13:00:00"/>
    <x v="0"/>
    <x v="1"/>
    <s v="VEHÍCULO"/>
    <x v="2"/>
    <s v="PARTICULAR"/>
    <n v="121"/>
    <x v="0"/>
    <s v="SI"/>
    <s v="NEGATIVA"/>
    <d v="1997-03-04T00:00:00"/>
    <n v="28"/>
    <x v="0"/>
    <s v="MOTOCICLETA"/>
    <s v="PARTICULAR"/>
    <n v="121"/>
    <x v="1"/>
    <s v="SI"/>
    <s v="NEGATIVA"/>
    <d v="1972-08-25T00:00:00"/>
    <n v="52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5"/>
    <x v="3"/>
    <m/>
  </r>
  <r>
    <d v="2024-06-29T00:00:00"/>
    <s v="VIA GIRARDOT - BOGOTA KM 45+830"/>
    <s v="4°15'20&quot;N"/>
    <s v="74°31'26.0&quot;W"/>
    <s v="BOQUERON"/>
    <m/>
    <s v="CORREG. SUR OCCIDENTAL"/>
    <s v="CORREG. SUR OCCIDENTAL"/>
    <s v="MASCULINO"/>
    <d v="1899-12-30T14:15:00"/>
    <x v="1"/>
    <x v="2"/>
    <s v="VEHÍCULO"/>
    <x v="1"/>
    <s v="PARTICULAR"/>
    <n v="98"/>
    <x v="3"/>
    <s v="NO"/>
    <m/>
    <d v="1995-09-02T00:00:00"/>
    <n v="29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5"/>
    <x v="3"/>
    <s v="CON MUERTOS"/>
  </r>
  <r>
    <d v="2024-06-30T00:00:00"/>
    <s v="CARRERA 27 2A 29"/>
    <s v="4°20'52&quot;N"/>
    <s v="74°22'42.0&quot;W"/>
    <s v="TERMINAL"/>
    <s v="COMUNA OCCIDENTAL"/>
    <m/>
    <s v="COMUNA OCCIDENTAL"/>
    <s v="MASCULINO"/>
    <d v="1899-12-30T17:00:00"/>
    <x v="0"/>
    <x v="0"/>
    <s v="NO APLICA"/>
    <x v="1"/>
    <s v="PARTICULAR"/>
    <n v="102"/>
    <x v="1"/>
    <s v="SI"/>
    <s v="NEGATIVA"/>
    <d v="1997-03-02T00:00:00"/>
    <n v="28"/>
    <x v="0"/>
    <m/>
    <m/>
    <m/>
    <x v="0"/>
    <m/>
    <m/>
    <m/>
    <n v="125"/>
    <e v="#NAME?"/>
    <m/>
    <m/>
    <m/>
    <x v="0"/>
    <m/>
    <m/>
    <m/>
    <n v="125"/>
    <e v="#NAME?"/>
    <x v="0"/>
    <n v="2"/>
    <x v="0"/>
    <n v="1"/>
    <m/>
    <x v="0"/>
    <m/>
    <x v="0"/>
    <m/>
    <m/>
    <x v="0"/>
    <m/>
    <m/>
    <m/>
    <m/>
    <x v="1"/>
    <n v="1"/>
    <m/>
    <n v="3"/>
    <x v="0"/>
    <x v="5"/>
    <x v="3"/>
    <m/>
  </r>
  <r>
    <d v="2024-06-30T00:00:00"/>
    <s v="CARRERA 24 LOTE 8"/>
    <s v="4°33'54&quot;N"/>
    <s v="74°37'67.0&quot;W"/>
    <s v="FRENTE CON DOMINIO LAS QUINTAS"/>
    <s v="COMUNA OCCIDENTAL"/>
    <m/>
    <s v="COMUNA OCCIDENTAL"/>
    <s v="MASCULINO"/>
    <d v="1899-12-30T22:25:00"/>
    <x v="0"/>
    <x v="1"/>
    <s v="VEHÍCULO"/>
    <x v="0"/>
    <s v="PÚBLICO"/>
    <n v="104"/>
    <x v="1"/>
    <s v="SI"/>
    <s v="NEGATIVA"/>
    <d v="1963-02-28T00:00:00"/>
    <n v="62"/>
    <x v="0"/>
    <s v="MOTOCICLETA"/>
    <s v="PARTICULAR"/>
    <n v="206"/>
    <x v="1"/>
    <m/>
    <m/>
    <d v="2001-08-11T00:00:00"/>
    <n v="2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5"/>
    <x v="3"/>
    <m/>
  </r>
  <r>
    <d v="2024-07-01T00:00:00"/>
    <s v="VIA BOGOTA - GIRARDOT KM 59+300"/>
    <s v="430'5&quot;N"/>
    <s v="74°4'45.0&quot;W"/>
    <s v="VEREDA LA PUERTA"/>
    <m/>
    <s v="CORREG. SUR OCCIDENTAL"/>
    <s v="CORREG. SUR OCCIDENTAL"/>
    <s v="MASCULINO"/>
    <d v="1899-12-30T15:35:00"/>
    <x v="0"/>
    <x v="1"/>
    <s v="VEHÍCULO"/>
    <x v="1"/>
    <s v="PARTICULAR"/>
    <m/>
    <x v="0"/>
    <s v="SI"/>
    <s v="NEGATIVA"/>
    <d v="1981-03-29T00:00:00"/>
    <n v="44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6"/>
    <x v="3"/>
    <m/>
  </r>
  <r>
    <d v="2024-07-01T00:00:00"/>
    <s v="VIA BOGOTA - GIRARDOT KM 60+900"/>
    <s v="4°31'47&quot;N"/>
    <s v="74°26'05.0&quot;W"/>
    <s v="VEREDA LA PUERTA"/>
    <m/>
    <s v="CORREG. SUR OCCIDENTAL"/>
    <s v="CORREG. SUR OCCIDENTAL"/>
    <s v="MASCULINO"/>
    <d v="1899-12-30T08:00:00"/>
    <x v="0"/>
    <x v="0"/>
    <s v="VEHÍCULO"/>
    <x v="3"/>
    <s v="PÚBLICO"/>
    <n v="157"/>
    <x v="0"/>
    <s v="SI"/>
    <s v="NEGATIVA"/>
    <d v="1978-11-27T00:00:00"/>
    <n v="46"/>
    <x v="0"/>
    <m/>
    <m/>
    <m/>
    <x v="0"/>
    <m/>
    <m/>
    <m/>
    <n v="125"/>
    <e v="#NAME?"/>
    <m/>
    <m/>
    <m/>
    <x v="0"/>
    <m/>
    <m/>
    <m/>
    <n v="125"/>
    <e v="#NAME?"/>
    <x v="0"/>
    <n v="2"/>
    <x v="0"/>
    <n v="1"/>
    <m/>
    <x v="0"/>
    <m/>
    <x v="0"/>
    <m/>
    <m/>
    <x v="0"/>
    <m/>
    <m/>
    <m/>
    <m/>
    <x v="0"/>
    <m/>
    <m/>
    <n v="2"/>
    <x v="0"/>
    <x v="6"/>
    <x v="3"/>
    <m/>
  </r>
  <r>
    <d v="2024-07-02T00:00:00"/>
    <s v="AV LAS PALMAS CRA 19 18"/>
    <s v="4°20'34&quot;N"/>
    <s v="74°22'14.0&quot;W"/>
    <s v="FRENTE ANTIGUO TELECOM"/>
    <s v="COMUNA OCCIDENTAL"/>
    <m/>
    <s v="COMUNA OCCIDENTAL"/>
    <s v="MASCULINO"/>
    <d v="1899-12-30T13:30:00"/>
    <x v="0"/>
    <x v="1"/>
    <s v="ÁRBOL"/>
    <x v="0"/>
    <s v="PARTICULAR"/>
    <n v="115"/>
    <x v="1"/>
    <s v="SI"/>
    <s v="POSITIVA"/>
    <d v="1967-07-27T00:00:00"/>
    <n v="57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1"/>
    <x v="1"/>
    <m/>
    <m/>
    <x v="0"/>
    <m/>
    <m/>
    <m/>
    <m/>
    <x v="1"/>
    <n v="1"/>
    <m/>
    <n v="2"/>
    <x v="0"/>
    <x v="6"/>
    <x v="3"/>
    <m/>
  </r>
  <r>
    <d v="2024-07-03T00:00:00"/>
    <s v="VIA BOGOTA - GIRARDOT KM 27+900"/>
    <s v="4°20'16&quot;N"/>
    <s v="74°24'57.0&quot;W"/>
    <s v="VARIANTE"/>
    <m/>
    <s v="CORREG. SUR OCCIDENTAL"/>
    <s v="CORREG. SUR OCCIDENTAL"/>
    <s v="MASCULINO"/>
    <d v="1899-12-30T06:40:00"/>
    <x v="0"/>
    <x v="1"/>
    <s v="VEHÍCULO"/>
    <x v="1"/>
    <s v="PARTICULAR"/>
    <n v="157"/>
    <x v="1"/>
    <s v="SI"/>
    <s v="NEGATIVA"/>
    <d v="1992-06-17T00:00:00"/>
    <n v="33"/>
    <x v="0"/>
    <s v="BICICLETA"/>
    <s v="PARTICULAR"/>
    <n v="157"/>
    <x v="1"/>
    <s v="SI"/>
    <s v="NEGATIVA"/>
    <d v="1959-07-08T00:00:00"/>
    <n v="66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6"/>
    <x v="3"/>
    <m/>
  </r>
  <r>
    <d v="2024-07-03T00:00:00"/>
    <s v="TRANSV 12 DIAGONAL 16"/>
    <s v="4°20'20&quot;N"/>
    <s v="74°21'49.0&quot;W"/>
    <s v="POTOSI"/>
    <s v="COMUNA CENTRO"/>
    <m/>
    <s v="COMUNA CENTRO"/>
    <s v="MASCULINO"/>
    <d v="1899-12-30T07:00:00"/>
    <x v="0"/>
    <x v="1"/>
    <s v="VEHÍCULO"/>
    <x v="1"/>
    <s v="PARTICULAR"/>
    <m/>
    <x v="1"/>
    <s v="SI"/>
    <s v="NEGATIVA"/>
    <d v="2001-03-27T00:00:00"/>
    <n v="24"/>
    <x v="0"/>
    <s v="CAMPERO"/>
    <s v="PARTICULAR"/>
    <n v="106"/>
    <x v="2"/>
    <s v="SI"/>
    <s v="NEGATIVA"/>
    <d v="1996-11-26T00:00:00"/>
    <n v="2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3"/>
    <m/>
  </r>
  <r>
    <d v="2024-07-04T00:00:00"/>
    <s v="CALLE 4 9 21"/>
    <s v="4°21'5&quot;N"/>
    <s v="74°21'54.0&quot;W"/>
    <s v="EL PORVENIR NORTE"/>
    <s v="COMUNA NORTE"/>
    <m/>
    <s v="COMUNA NORTE"/>
    <s v="MASCULINO"/>
    <d v="1899-12-30T17:07:00"/>
    <x v="0"/>
    <x v="0"/>
    <s v="VEHÍCULO"/>
    <x v="0"/>
    <s v="PARTICULAR"/>
    <n v="139"/>
    <x v="0"/>
    <s v="SI"/>
    <s v="NEGATIVA"/>
    <d v="2008-04-16T00:00:00"/>
    <n v="17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6"/>
    <x v="3"/>
    <m/>
  </r>
  <r>
    <d v="2024-07-09T00:00:00"/>
    <s v="VIA ARBELAEZ KM 7 VEREDA EL PLACER"/>
    <s v="4°18'42&quot;N"/>
    <s v="74°24'05.0&quot;W"/>
    <s v="VEREDA EL PLACER"/>
    <m/>
    <s v="CORREG. OCCIDENTAL"/>
    <s v="CORREG. OCCIDENTAL"/>
    <s v="MASCULINO"/>
    <d v="1899-12-30T17:00:00"/>
    <x v="0"/>
    <x v="1"/>
    <s v="VEHÍCULO"/>
    <x v="1"/>
    <s v="PARTICULAR"/>
    <m/>
    <x v="1"/>
    <s v="SI"/>
    <s v="NEGATIVA"/>
    <d v="2005-10-20T00:00:00"/>
    <n v="19"/>
    <x v="0"/>
    <s v="MOTOCICLETA"/>
    <s v="PARTICULAR"/>
    <n v="105"/>
    <x v="1"/>
    <s v="SI"/>
    <s v="NEGATIVA"/>
    <d v="1970-08-20T00:00:00"/>
    <n v="5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6"/>
    <x v="3"/>
    <m/>
  </r>
  <r>
    <d v="2024-07-10T00:00:00"/>
    <s v="KM 64 DEL TRAMO 40 GIRARDOT - FUSAGASUGA"/>
    <s v="4°19'27&quot;N"/>
    <s v="74°24'35.0&quot;W"/>
    <s v="SECOTR JAIBANA"/>
    <m/>
    <s v="CORREG. SUR OCCIDENTAL"/>
    <s v="CORREG. SUR OCCIDENTAL"/>
    <s v="MASCULINO"/>
    <d v="1899-12-30T06:40:00"/>
    <x v="0"/>
    <x v="1"/>
    <s v="VEHÍCULO"/>
    <x v="0"/>
    <s v="PARTICULAR"/>
    <n v="104"/>
    <x v="0"/>
    <s v="SI"/>
    <s v="NEGATIVA"/>
    <d v="1967-08-29T00:00:00"/>
    <n v="57"/>
    <x v="0"/>
    <s v="MOTOCICLETA"/>
    <s v="PARTICULAR"/>
    <m/>
    <x v="1"/>
    <m/>
    <m/>
    <d v="1994-06-19T00:00:00"/>
    <n v="3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3"/>
    <m/>
  </r>
  <r>
    <d v="2024-07-11T00:00:00"/>
    <s v="CRA 6 CALLE 25"/>
    <s v="4°32'56&quot;N"/>
    <s v="74°36'84.0&quot;W"/>
    <s v="LA MARSELLA"/>
    <s v="COMUNA SUR ORIENTAL"/>
    <m/>
    <s v="COMUNA SUR ORIENTAL"/>
    <s v="MASCULINO"/>
    <d v="1899-12-30T07:20:00"/>
    <x v="0"/>
    <x v="1"/>
    <s v="VEHÍCULO"/>
    <x v="1"/>
    <s v="PARTICULAR"/>
    <m/>
    <x v="0"/>
    <s v="SI"/>
    <s v="NEGATIVA"/>
    <d v="1997-06-14T00:00:00"/>
    <n v="28"/>
    <x v="0"/>
    <s v="MOTOCICLETA"/>
    <s v="PARTICULAR"/>
    <n v="139"/>
    <x v="2"/>
    <s v="SI"/>
    <s v="NEGATIVA"/>
    <d v="2000-04-14T00:00:00"/>
    <n v="2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0"/>
    <m/>
    <m/>
    <n v="1"/>
    <x v="0"/>
    <x v="6"/>
    <x v="3"/>
    <m/>
  </r>
  <r>
    <d v="2024-07-13T00:00:00"/>
    <s v="TRANSV 12 CALLE 16B"/>
    <s v="4°20'14&quot;N"/>
    <s v="74°21'55.0&quot;W"/>
    <s v="EL CANEY"/>
    <s v="COMUNA OCCIDENTAL"/>
    <m/>
    <s v="COMUNA OCCIDENTAL"/>
    <s v="MASCULINO"/>
    <d v="1899-12-30T22:30:00"/>
    <x v="0"/>
    <x v="1"/>
    <s v="VEHÍCULO"/>
    <x v="10"/>
    <s v="PÚBLICO"/>
    <m/>
    <x v="0"/>
    <s v="SI"/>
    <s v="NEGATIVA"/>
    <d v="1994-04-02T00:00:00"/>
    <n v="31"/>
    <x v="0"/>
    <s v="CAMIONETA"/>
    <s v="PARTICULAR"/>
    <n v="115"/>
    <x v="1"/>
    <s v="SI"/>
    <s v="POSITIVA"/>
    <d v="1974-04-22T00:00:00"/>
    <n v="5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3"/>
    <m/>
  </r>
  <r>
    <d v="2024-07-14T00:00:00"/>
    <s v="VIA BOGOTA - GIRARDOT KM 57+335"/>
    <s v="4°17'37&quot;N"/>
    <s v="74°27'35.0&quot;W"/>
    <s v="VEREDA LA PUERTA"/>
    <m/>
    <s v="CORREG. SUR OCCIDENTAL"/>
    <s v="CORREG. SUR OCCIDENTAL"/>
    <s v="MASCULINO"/>
    <d v="1899-12-30T00:10:00"/>
    <x v="1"/>
    <x v="0"/>
    <s v="NO APLICA"/>
    <x v="3"/>
    <s v="PÚBLICO"/>
    <m/>
    <x v="0"/>
    <s v="SI"/>
    <s v="NEGATIVA"/>
    <d v="1962-03-15T00:00:00"/>
    <n v="63"/>
    <x v="0"/>
    <m/>
    <m/>
    <m/>
    <x v="0"/>
    <m/>
    <m/>
    <m/>
    <n v="125"/>
    <e v="#NAME?"/>
    <m/>
    <m/>
    <m/>
    <x v="0"/>
    <m/>
    <m/>
    <m/>
    <n v="125"/>
    <e v="#NAME?"/>
    <x v="0"/>
    <m/>
    <x v="1"/>
    <n v="1"/>
    <m/>
    <x v="0"/>
    <m/>
    <x v="0"/>
    <m/>
    <m/>
    <x v="0"/>
    <m/>
    <m/>
    <m/>
    <m/>
    <x v="0"/>
    <m/>
    <m/>
    <m/>
    <x v="1"/>
    <x v="6"/>
    <x v="3"/>
    <s v="CON MUERTOS"/>
  </r>
  <r>
    <d v="2024-07-14T00:00:00"/>
    <s v="TRANSV 12 CALLE 16B"/>
    <s v="4°20'15&quot;N"/>
    <s v="74°21'55.0&quot;W"/>
    <s v="EL CANEY"/>
    <s v="COMUNA OCCIDENTAL"/>
    <m/>
    <s v="COMUNA OCCIDENTAL"/>
    <s v="MASCULINO"/>
    <d v="1899-12-30T18:11:00"/>
    <x v="0"/>
    <x v="1"/>
    <s v="VEHÍCULO"/>
    <x v="1"/>
    <s v="PARTICULAR"/>
    <m/>
    <x v="1"/>
    <s v="SI"/>
    <s v="NEGATIVA"/>
    <d v="1998-09-03T00:00:00"/>
    <n v="26"/>
    <x v="0"/>
    <s v="CAMIONETA"/>
    <s v="PARTICULAR"/>
    <n v="123"/>
    <x v="2"/>
    <s v="SI"/>
    <s v="NEGATIVA"/>
    <d v="1958-09-17T00:00:00"/>
    <n v="66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6"/>
    <x v="3"/>
    <m/>
  </r>
  <r>
    <d v="2024-07-17T00:00:00"/>
    <s v="VIA GIRARDOT - BOGOTA KM 57+350"/>
    <s v="4°29'38&quot;N"/>
    <s v="74°45'95.0&quot;W"/>
    <s v="VEREDA LA PUERTA"/>
    <m/>
    <s v="CORREG. SUR OCCIDENTAL"/>
    <s v="CORREG. SUR OCCIDENTAL"/>
    <s v="MASCULINO"/>
    <d v="1899-12-30T09:10:00"/>
    <x v="0"/>
    <x v="1"/>
    <s v="VEHÍCULO"/>
    <x v="1"/>
    <s v="PARTICULAR"/>
    <n v="157"/>
    <x v="1"/>
    <s v="SI"/>
    <s v="NEGATIVA"/>
    <d v="2003-02-17T00:00:00"/>
    <n v="22"/>
    <x v="0"/>
    <s v="AUTOMÓVIL"/>
    <s v="PARTICULAR"/>
    <m/>
    <x v="2"/>
    <s v="SI"/>
    <s v="NEGATIVA"/>
    <d v="1982-02-21T00:00:00"/>
    <n v="43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6"/>
    <x v="3"/>
    <m/>
  </r>
  <r>
    <d v="2024-07-28T00:00:00"/>
    <s v="CRA 8 CALLE 5"/>
    <s v="4°20'42&quot;N"/>
    <s v="74°21'47.0&quot;W"/>
    <s v="CENTRO"/>
    <s v="COMUNA CENTRO"/>
    <m/>
    <s v="COMUNA CENTRO"/>
    <s v="MASCULINO"/>
    <d v="1899-12-30T02:54:00"/>
    <x v="0"/>
    <x v="1"/>
    <s v="VEHÍCULO"/>
    <x v="0"/>
    <s v="PARTICULAR"/>
    <m/>
    <x v="1"/>
    <s v="SI"/>
    <s v="NEGATIVA"/>
    <d v="1963-05-20T00:00:00"/>
    <n v="62"/>
    <x v="0"/>
    <s v="VOLQUETA"/>
    <s v="PARTICULAR"/>
    <n v="112"/>
    <x v="2"/>
    <s v="SI"/>
    <s v="NEGATIVA"/>
    <d v="1997-11-02T00:00:00"/>
    <n v="27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n v="1"/>
    <m/>
    <x v="1"/>
    <n v="1"/>
    <m/>
    <n v="2"/>
    <x v="0"/>
    <x v="6"/>
    <x v="3"/>
    <m/>
  </r>
  <r>
    <d v="2024-07-31T00:00:00"/>
    <s v="CALLE 22 72 42"/>
    <s v="4°32'67&quot;N"/>
    <s v="74°40'76.0&quot;W"/>
    <s v="LA PAMPA"/>
    <s v="COMUNA SUR OCCIDENTAL"/>
    <m/>
    <s v="COMUNA SUR OCCIDENTAL"/>
    <s v="MASCULINO"/>
    <d v="1899-12-30T18:00:00"/>
    <x v="0"/>
    <x v="1"/>
    <s v="VEHÍCULO"/>
    <x v="8"/>
    <s v="PARTICULAR"/>
    <m/>
    <x v="0"/>
    <s v="SI"/>
    <s v="NEGATIVA"/>
    <d v="1948-03-06T00:00:00"/>
    <n v="77"/>
    <x v="0"/>
    <s v="MOTOCICLETA"/>
    <s v="PARTICULAR"/>
    <m/>
    <x v="1"/>
    <s v="NO"/>
    <m/>
    <d v="1994-01-03T00:00:00"/>
    <n v="31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6"/>
    <x v="3"/>
    <m/>
  </r>
  <r>
    <d v="2024-08-01T00:00:00"/>
    <s v="CRA 9 NORTE 03-08"/>
    <s v="4°21'04&quot;N"/>
    <s v="74°21'52.0&quot;W"/>
    <s v="GAITAN"/>
    <s v="COMUNA NORTE"/>
    <m/>
    <s v="COMUNA NORTE"/>
    <s v="MASCULINO"/>
    <d v="1899-12-30T17:10:00"/>
    <x v="0"/>
    <x v="0"/>
    <s v="VEHÍCULO"/>
    <x v="2"/>
    <s v="PARTICULAR"/>
    <n v="405"/>
    <x v="0"/>
    <s v="SI"/>
    <s v="NEGATIVA"/>
    <d v="1964-06-12T00:00:00"/>
    <n v="61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7"/>
    <x v="3"/>
    <m/>
  </r>
  <r>
    <d v="2024-08-01T00:00:00"/>
    <s v="TRANSVERSAL 12 CALLE 18"/>
    <s v="4°33'51&quot;N"/>
    <s v="74°36'75.0&quot;W"/>
    <s v="BALMORAL"/>
    <s v="COMUNA SUR ORIENTAL"/>
    <m/>
    <s v="COMUNA SUR ORIENTAL"/>
    <s v="MASCULINO"/>
    <d v="1899-12-30T15:20:00"/>
    <x v="0"/>
    <x v="1"/>
    <s v="VEHÍCULO"/>
    <x v="1"/>
    <s v="PARTICULAR"/>
    <n v="139"/>
    <x v="1"/>
    <s v="SI"/>
    <s v="NEGATIVA"/>
    <d v="1997-06-12T00:00:00"/>
    <n v="28"/>
    <x v="0"/>
    <s v="AUTOMÓVIL"/>
    <s v="PARTICULAR"/>
    <m/>
    <x v="0"/>
    <s v="SI"/>
    <s v="NEGATIVA"/>
    <d v="1970-06-09T00:00:00"/>
    <n v="5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3"/>
    <m/>
  </r>
  <r>
    <d v="2024-08-02T00:00:00"/>
    <s v="VIA BOGOTA - GIRARDOT KM 75+500"/>
    <s v="4°38'45&quot;N"/>
    <s v="74°23'15.0&quot;W"/>
    <s v="EL HORIZONTE"/>
    <m/>
    <s v="CORREG. SUR ORIENTAL"/>
    <s v="CORREG. SUR ORIENTAL"/>
    <s v="MASCULINO"/>
    <d v="1899-12-30T20:30:00"/>
    <x v="0"/>
    <x v="1"/>
    <s v="VEHÍCULO"/>
    <x v="3"/>
    <s v="PÚBLICO"/>
    <n v="157"/>
    <x v="0"/>
    <s v="SI"/>
    <s v="NEGATIVA"/>
    <d v="1969-08-14T00:00:00"/>
    <n v="55"/>
    <x v="0"/>
    <s v="MOTOCICLETA"/>
    <s v="PARTICULAR"/>
    <n v="157"/>
    <x v="1"/>
    <s v="SI"/>
    <s v="NEGATIVA"/>
    <d v="2006-02-13T00:00:00"/>
    <n v="19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7"/>
    <x v="3"/>
    <m/>
  </r>
  <r>
    <d v="2024-08-02T00:00:00"/>
    <s v="CALLE 18 CON CRA 11"/>
    <s v="4°20'04&quot;N"/>
    <s v="74°21'59.0&quot;W"/>
    <s v="BALMORAL"/>
    <s v="COMUNA SUR ORIENTAL"/>
    <m/>
    <s v="COMUNA SUR ORIENTAL"/>
    <s v="MASCULINO"/>
    <d v="1899-12-30T14:40:00"/>
    <x v="0"/>
    <x v="1"/>
    <s v="VEHÍCULO"/>
    <x v="8"/>
    <s v="PARTICULAR"/>
    <m/>
    <x v="0"/>
    <s v="SI"/>
    <s v="NEGATIVA"/>
    <d v="1984-03-29T00:00:00"/>
    <n v="41"/>
    <x v="0"/>
    <s v="MOTOCICLETA"/>
    <s v="PARTICULAR"/>
    <s v="112-132"/>
    <x v="1"/>
    <s v="SI"/>
    <s v="NEGATIVA"/>
    <d v="1997-10-15T00:00:00"/>
    <n v="2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3"/>
    <m/>
  </r>
  <r>
    <d v="2024-08-03T00:00:00"/>
    <s v="CALLE 22 2B 09"/>
    <s v="4°19'37&quot;N"/>
    <s v="74°21'51.0&quot;W"/>
    <s v="MACARENA"/>
    <s v="COMUNA SUR ORIENTAL"/>
    <m/>
    <s v="COMUNA SUR ORIENTAL"/>
    <s v="MASCULINO"/>
    <d v="1899-12-30T19:50:00"/>
    <x v="0"/>
    <x v="1"/>
    <s v="VEHÍCULO"/>
    <x v="1"/>
    <s v="PARTICULAR"/>
    <n v="115"/>
    <x v="1"/>
    <s v="SI"/>
    <s v="POSITIVA"/>
    <d v="1995-09-25T00:00:00"/>
    <n v="29"/>
    <x v="0"/>
    <s v="BICICLETA"/>
    <m/>
    <n v="115"/>
    <x v="1"/>
    <s v="SI"/>
    <s v="POSITIVA"/>
    <d v="1966-09-25T00:00:00"/>
    <n v="5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3"/>
    <m/>
  </r>
  <r>
    <d v="2024-08-03T00:00:00"/>
    <s v="CRA 3 CALLE 10"/>
    <s v="4°20'29&quot;N"/>
    <s v="74°21'33.0&quot;W"/>
    <s v="ANTONIO NARIÑO"/>
    <s v="COMUNA ORIENTAL"/>
    <m/>
    <s v="COMUNA ORIENTAL"/>
    <s v="MASCULINO"/>
    <d v="1899-12-30T16:00:00"/>
    <x v="0"/>
    <x v="1"/>
    <s v="VEHÍCULO"/>
    <x v="0"/>
    <s v="PÚBLICO"/>
    <m/>
    <x v="0"/>
    <s v="SI"/>
    <s v="NEGATIVA"/>
    <d v="1979-06-25T00:00:00"/>
    <n v="46"/>
    <x v="0"/>
    <s v="CAMIONETA"/>
    <s v="PARTICULAR"/>
    <s v="139-127"/>
    <x v="0"/>
    <s v="SI"/>
    <s v="NEGATIVA"/>
    <d v="2006-08-06T00:00:00"/>
    <n v="18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0"/>
    <m/>
    <m/>
    <n v="1"/>
    <x v="0"/>
    <x v="7"/>
    <x v="3"/>
    <m/>
  </r>
  <r>
    <d v="2024-08-05T00:00:00"/>
    <s v="VIA GIRARDOT - BOGOTA KM 52+430"/>
    <s v="4°16'15&quot;N"/>
    <s v="74°29'45.0&quot;W"/>
    <s v="VEREDA LA PUERTA"/>
    <m/>
    <s v="CORREG. SUR OCCIDENTAL"/>
    <s v="CORREG. SUR OCCIDENTAL"/>
    <s v="MASCULINO"/>
    <d v="1899-12-30T07:25:00"/>
    <x v="0"/>
    <x v="0"/>
    <s v="NO APLICA"/>
    <x v="2"/>
    <s v="PARTICULAR"/>
    <n v="157"/>
    <x v="0"/>
    <s v="SI"/>
    <s v="NEGATIVA"/>
    <d v="1988-07-25T00:00:00"/>
    <n v="36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7"/>
    <x v="3"/>
    <m/>
  </r>
  <r>
    <d v="2024-08-06T00:00:00"/>
    <s v="CALLE 22 49 36"/>
    <s v="4°19'39&quot;N"/>
    <s v="74°23'33.0&quot;W"/>
    <s v="COOVIPROF"/>
    <s v="COMUNA SUR OCCIDENTAL"/>
    <m/>
    <s v="COMUNA SUR OCCIDENTAL"/>
    <s v="MASCULINO"/>
    <d v="1899-12-30T06:02:00"/>
    <x v="0"/>
    <x v="1"/>
    <s v="VEHÍCULO"/>
    <x v="1"/>
    <s v="PARTICULAR"/>
    <m/>
    <x v="1"/>
    <s v="SI"/>
    <s v="NEGATIVA"/>
    <d v="1986-05-02T00:00:00"/>
    <n v="39"/>
    <x v="0"/>
    <s v="MICROBÚS"/>
    <s v="PÚBLICO"/>
    <n v="122"/>
    <x v="0"/>
    <s v="SI"/>
    <s v="NEGATIVA"/>
    <d v="1980-08-12T00:00:00"/>
    <n v="4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3"/>
    <m/>
  </r>
  <r>
    <d v="2024-08-07T00:00:00"/>
    <s v="VIA FGGA - ARBELAEZ KM 2"/>
    <s v="4°19'12&quot;N"/>
    <s v="74°23'26.0&quot;W"/>
    <s v="EL CUJA"/>
    <s v="COMUNA SUR OCCIDENTAL"/>
    <m/>
    <s v="COMUNA SUR OCCIDENTAL"/>
    <s v="MASCULINO"/>
    <d v="1899-12-30T17:00:00"/>
    <x v="0"/>
    <x v="1"/>
    <s v="VEHÍCULO"/>
    <x v="3"/>
    <s v="PÚBLICO"/>
    <n v="104"/>
    <x v="1"/>
    <s v="SI"/>
    <s v="NEGATIVA"/>
    <d v="1966-01-04T00:00:00"/>
    <n v="59"/>
    <x v="0"/>
    <s v="CAMIÓN"/>
    <s v="PARTICULAR"/>
    <m/>
    <x v="1"/>
    <s v="SI"/>
    <s v="NEGATIVA"/>
    <d v="1987-11-14T00:00:00"/>
    <n v="3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3"/>
    <m/>
  </r>
  <r>
    <d v="2024-08-08T00:00:00"/>
    <s v="DG 1 CALLE 4 N"/>
    <s v="4°35'12&quot;N"/>
    <s v="74°36'28.0&quot;W"/>
    <s v="LA CABAÑA"/>
    <s v="COMUNA NORTE"/>
    <m/>
    <s v="COMUNA NORTE"/>
    <s v="MASCULINO"/>
    <d v="1899-12-30T01:50:00"/>
    <x v="0"/>
    <x v="1"/>
    <s v="VEHÍCULO"/>
    <x v="1"/>
    <s v="PARTICULAR"/>
    <m/>
    <x v="1"/>
    <s v="SI"/>
    <s v="NEGATIVA"/>
    <d v="2002-02-10T00:00:00"/>
    <n v="23"/>
    <x v="0"/>
    <s v="MOTOCICLETA"/>
    <s v="PARTICULAR"/>
    <n v="104"/>
    <x v="1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7"/>
    <x v="3"/>
    <m/>
  </r>
  <r>
    <d v="2024-08-10T00:00:00"/>
    <s v="AV LAS PLAMAS 5 18"/>
    <s v="4°20'34&quot;N"/>
    <s v="74°21'39.0&quot;W"/>
    <s v="CENTRO"/>
    <s v="COMUNA CENTRO"/>
    <m/>
    <s v="COMUNA CENTRO"/>
    <s v="MASCULINO"/>
    <d v="1899-12-30T11:50:00"/>
    <x v="0"/>
    <x v="0"/>
    <s v="NO APLICA"/>
    <x v="1"/>
    <s v="PARTICULAR"/>
    <m/>
    <x v="1"/>
    <s v="SI"/>
    <s v="NEGATIVA"/>
    <d v="1975-08-18T00:00:00"/>
    <n v="49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7"/>
    <x v="3"/>
    <m/>
  </r>
  <r>
    <d v="2024-08-11T00:00:00"/>
    <s v="VIA ARBELAEZ VEREDA GUAYABAL"/>
    <s v="4°17'30&quot;N"/>
    <s v="74°24'19.0&quot;W"/>
    <s v="VEREDA GUAYABAL"/>
    <m/>
    <s v="CORREG. SUR OCCIDENTAL"/>
    <s v="CORREG. SUR OCCIDENTAL"/>
    <s v="FEMENINO"/>
    <d v="1899-12-30T06:45:00"/>
    <x v="0"/>
    <x v="1"/>
    <s v="VEHÍCULO"/>
    <x v="1"/>
    <s v="PARTICULAR"/>
    <m/>
    <x v="1"/>
    <s v="SI"/>
    <s v="NEGATIVA"/>
    <d v="1993-12-15T00:00:00"/>
    <n v="31"/>
    <x v="0"/>
    <s v="CAMIÓN"/>
    <s v="PÚBLICO"/>
    <n v="121"/>
    <x v="2"/>
    <s v="SI"/>
    <s v="NEGATIVA"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3"/>
    <m/>
  </r>
  <r>
    <d v="2024-08-10T00:00:00"/>
    <s v="CALLE 7 11 29"/>
    <s v="4°20'36&quot;N"/>
    <s v="74°21'56.0&quot;W"/>
    <s v="CENTRO"/>
    <s v="COMUNA CENTRO"/>
    <m/>
    <s v="COMUNA CENTRO"/>
    <s v="MASCULINO"/>
    <d v="1899-12-30T15:52:00"/>
    <x v="0"/>
    <x v="1"/>
    <s v="VEHÍCULO"/>
    <x v="0"/>
    <s v="PARTICULAR"/>
    <n v="115"/>
    <x v="0"/>
    <s v="SI"/>
    <s v="POSITIVA"/>
    <d v="2003-12-05T00:00:00"/>
    <n v="21"/>
    <x v="0"/>
    <s v="AUTOMÓVIL"/>
    <s v="PARTICULAR"/>
    <m/>
    <x v="2"/>
    <s v="SI"/>
    <s v="POSITIVA"/>
    <m/>
    <n v="125"/>
    <e v="#NAME?"/>
    <s v="MOTOCICLETA"/>
    <s v="PARTICULAR"/>
    <m/>
    <x v="1"/>
    <s v="SI"/>
    <s v="NEGATIVA"/>
    <d v="1994-11-02T00:00:00"/>
    <n v="30"/>
    <e v="#NAME?"/>
    <x v="0"/>
    <n v="1"/>
    <x v="0"/>
    <n v="1"/>
    <m/>
    <x v="0"/>
    <m/>
    <x v="0"/>
    <m/>
    <m/>
    <x v="1"/>
    <n v="4"/>
    <m/>
    <n v="1"/>
    <m/>
    <x v="1"/>
    <n v="1"/>
    <m/>
    <n v="6"/>
    <x v="0"/>
    <x v="7"/>
    <x v="3"/>
    <m/>
  </r>
  <r>
    <d v="2024-08-11T00:00:00"/>
    <s v="TRV 27 03 49"/>
    <s v="4°20'47&quot;N"/>
    <s v="74°22'40.0&quot;W"/>
    <s v="EL COMBOY"/>
    <s v="COMUNA OCCIDENTAL"/>
    <m/>
    <s v="COMUNA OCCIDENTAL"/>
    <s v="MASCULINO"/>
    <d v="1899-12-30T08:22:00"/>
    <x v="0"/>
    <x v="1"/>
    <s v="VEHÍCULO"/>
    <x v="2"/>
    <s v="PARTICULAR"/>
    <n v="114"/>
    <x v="0"/>
    <s v="NO"/>
    <m/>
    <d v="1978-03-21T00:00:00"/>
    <n v="47"/>
    <x v="0"/>
    <s v="AUTOMÓVIL"/>
    <s v="PARTICULAR"/>
    <m/>
    <x v="1"/>
    <s v="SI"/>
    <s v="NEGATIVA"/>
    <m/>
    <n v="125"/>
    <e v="#NAME?"/>
    <s v="AUTOMÓVIL"/>
    <s v="PARTICULAR"/>
    <m/>
    <x v="2"/>
    <s v="SI"/>
    <s v="NEGATIVA"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3"/>
    <m/>
  </r>
  <r>
    <d v="2024-08-13T00:00:00"/>
    <s v="CALLE 22 41 51"/>
    <s v="4°19'44&quot;N"/>
    <s v="74°23'12.0&quot;W"/>
    <s v="COOVIPROF"/>
    <s v="COMUNA SUR OCCIDENTAL"/>
    <m/>
    <s v="COMUNA SUR OCCIDENTAL"/>
    <s v="MASCULINO"/>
    <d v="1899-12-30T13:50:00"/>
    <x v="0"/>
    <x v="1"/>
    <s v="VEHÍCULO"/>
    <x v="0"/>
    <s v="PARTICULAR"/>
    <n v="122"/>
    <x v="0"/>
    <s v="SI"/>
    <s v="NEGATIVA"/>
    <d v="1959-03-01T00:00:00"/>
    <n v="66"/>
    <x v="0"/>
    <s v="MOTOCICLETA"/>
    <s v="PARTICULAR"/>
    <n v="131"/>
    <x v="1"/>
    <s v="SI"/>
    <s v="NEGATIVA"/>
    <d v="1998-11-10T00:00:00"/>
    <n v="26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3"/>
    <m/>
  </r>
  <r>
    <d v="2024-08-15T00:00:00"/>
    <s v="CALLE 22 41 31"/>
    <s v="4°19'44&quot;N"/>
    <s v="74°23'12.0&quot;W"/>
    <s v="COOVIPROF"/>
    <s v="COMUNA SUR OCCIDENTAL"/>
    <m/>
    <s v="COMUNA SUR OCCIDENTAL"/>
    <s v="FEMENINO"/>
    <d v="1899-12-30T08:39:00"/>
    <x v="0"/>
    <x v="1"/>
    <s v="VEHÍCULO"/>
    <x v="1"/>
    <s v="PARTICULAR"/>
    <m/>
    <x v="1"/>
    <s v="SI"/>
    <s v="NEGATIVA"/>
    <d v="1993-01-21T00:00:00"/>
    <n v="32"/>
    <x v="0"/>
    <s v="AUTOMÓVIL"/>
    <s v="PARTICULAR"/>
    <n v="132"/>
    <x v="2"/>
    <s v="SI"/>
    <s v="NEGATIVA"/>
    <d v="1955-07-09T00:00:00"/>
    <n v="7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3"/>
    <m/>
  </r>
  <r>
    <d v="2024-08-16T00:00:00"/>
    <s v="CRA 24B CALLE 24B"/>
    <s v="4°20'6&quot;N"/>
    <s v="74°22'37.0&quot;W"/>
    <s v="SECTOR EL INDIO"/>
    <s v="COMUNA SUR OCCIDENTAL"/>
    <m/>
    <s v="COMUNA SUR OCCIDENTAL"/>
    <s v="MASCULINO"/>
    <d v="1899-12-30T23:55:00"/>
    <x v="0"/>
    <x v="1"/>
    <s v="VEHÍCULO"/>
    <x v="1"/>
    <s v="PARTICULAR"/>
    <n v="115"/>
    <x v="1"/>
    <s v="SI"/>
    <s v="POSITIVA"/>
    <d v="1994-05-15T00:00:00"/>
    <n v="31"/>
    <x v="0"/>
    <s v="MOTOCICLETA"/>
    <s v="PARTICULAR"/>
    <n v="114"/>
    <x v="1"/>
    <m/>
    <m/>
    <d v="1996-08-10T00:00:00"/>
    <n v="2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7"/>
    <x v="3"/>
    <m/>
  </r>
  <r>
    <d v="2024-08-16T00:00:00"/>
    <s v="VIA GIRARDOT - BOGOTA KM 59+765"/>
    <s v="4°18'28&quot;N"/>
    <s v="74°26'35.0&quot;W"/>
    <s v="VEREDA LA PUERTA"/>
    <m/>
    <s v="CORREG. SUR OCCIDENTAL"/>
    <s v="CORREG. SUR OCCIDENTAL"/>
    <s v="FEMENINO"/>
    <d v="1899-12-30T06:50:00"/>
    <x v="0"/>
    <x v="1"/>
    <s v="VEHÍCULO"/>
    <x v="0"/>
    <s v="PARTICULAR"/>
    <m/>
    <x v="0"/>
    <s v="SI"/>
    <s v="NEGATIVA"/>
    <d v="1997-09-12T00:00:00"/>
    <n v="27"/>
    <x v="0"/>
    <s v="MOTOCICLETA"/>
    <s v="PARTICULAR"/>
    <n v="132"/>
    <x v="1"/>
    <s v="SI"/>
    <s v="NEGATIVA"/>
    <d v="2000-10-14T00:00:00"/>
    <n v="2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3"/>
    <m/>
  </r>
  <r>
    <d v="2024-08-18T00:00:00"/>
    <s v="VIA GIRARDOT - BOGOTA KM 5+050"/>
    <s v="4°20'50&quot;N"/>
    <s v="74°23'39.0&quot;W"/>
    <s v="VIA NOVILLERO"/>
    <m/>
    <s v="CORREG. OCCIDENTAL"/>
    <s v="CORREG. OCCIDENTAL"/>
    <s v="MASCULINO"/>
    <d v="1899-12-30T12:30:00"/>
    <x v="0"/>
    <x v="1"/>
    <s v="OBJETO FIJO"/>
    <x v="1"/>
    <s v="PARTICULAR"/>
    <n v="115"/>
    <x v="1"/>
    <s v="SI"/>
    <s v="POSITIVA"/>
    <d v="1986-12-21T00:00:00"/>
    <n v="38"/>
    <x v="0"/>
    <s v="CAMIÓN"/>
    <s v="PÚBLICO"/>
    <m/>
    <x v="2"/>
    <s v="SI"/>
    <s v="NEGATIVA"/>
    <d v="1988-08-02T00:00:00"/>
    <n v="36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7"/>
    <x v="3"/>
    <m/>
  </r>
  <r>
    <d v="2024-08-18T00:00:00"/>
    <s v="CRA 5 CALLE 3"/>
    <s v="4°34'64&quot;N"/>
    <s v="74°36'08.0&quot;W"/>
    <s v="SANTANDER"/>
    <s v="COMUNA CENTRO"/>
    <m/>
    <s v="COMUNA CENTRO"/>
    <s v="MASCULINO"/>
    <d v="1899-12-30T22:00:00"/>
    <x v="0"/>
    <x v="1"/>
    <s v="VEHÍCULO"/>
    <x v="1"/>
    <s v="PARTICULAR"/>
    <n v="115"/>
    <x v="1"/>
    <s v="SI"/>
    <s v="NEGATIVA"/>
    <d v="2001-05-27T00:00:00"/>
    <n v="24"/>
    <x v="0"/>
    <s v="MOTOCICLETA"/>
    <s v="PARTICULAR"/>
    <m/>
    <x v="1"/>
    <s v="SI"/>
    <s v="POSITIVA"/>
    <d v="2005-10-05T00:00:00"/>
    <n v="19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2"/>
    <m/>
    <n v="3"/>
    <x v="0"/>
    <x v="7"/>
    <x v="3"/>
    <m/>
  </r>
  <r>
    <d v="2024-08-20T00:00:00"/>
    <s v="CALLE 22 53 06"/>
    <s v="4°19'40&quot;N"/>
    <s v="74°23'28.0&quot;W"/>
    <s v="LA GRAN COLOMBIA"/>
    <s v="COMUNA SUR OCCIDENTAL"/>
    <m/>
    <s v="COMUNA SUR OCCIDENTAL"/>
    <s v="MASCULINO"/>
    <d v="1899-12-30T14:30:00"/>
    <x v="0"/>
    <x v="1"/>
    <s v="VEHÍCULO"/>
    <x v="1"/>
    <s v="PARTICULAR"/>
    <n v="139"/>
    <x v="1"/>
    <s v="SI"/>
    <s v="NEGATIVA"/>
    <d v="2005-01-11T00:00:00"/>
    <n v="20"/>
    <x v="0"/>
    <s v="MOTOCICLETA"/>
    <s v="PARTICULAR"/>
    <n v="127"/>
    <x v="1"/>
    <s v="SI"/>
    <s v="NEGATIVA"/>
    <d v="1985-06-03T00:00:00"/>
    <n v="40"/>
    <e v="#NAME?"/>
    <s v="AUTOMÓVIL"/>
    <s v="PARTICULAR"/>
    <n v="127"/>
    <x v="2"/>
    <s v="SI"/>
    <s v="NEGATIVA"/>
    <d v="1967-12-20T00:00:00"/>
    <n v="57"/>
    <e v="#NAME?"/>
    <x v="1"/>
    <m/>
    <x v="0"/>
    <m/>
    <m/>
    <x v="0"/>
    <m/>
    <x v="0"/>
    <m/>
    <m/>
    <x v="0"/>
    <m/>
    <m/>
    <m/>
    <m/>
    <x v="1"/>
    <n v="2"/>
    <m/>
    <n v="2"/>
    <x v="0"/>
    <x v="7"/>
    <x v="3"/>
    <m/>
  </r>
  <r>
    <d v="2024-08-21T00:00:00"/>
    <s v="CALLE 25 48 50"/>
    <s v="4°19'40&quot;N"/>
    <s v="74°23'31.0&quot;W"/>
    <s v="LA GRAN COLOMBIA"/>
    <s v="COMUNA SUR OCCIDENTAL"/>
    <m/>
    <s v="COMUNA SUR OCCIDENTAL"/>
    <s v="MASCULINO"/>
    <d v="1899-12-30T06:40:00"/>
    <x v="0"/>
    <x v="0"/>
    <s v="NO APLICA"/>
    <x v="0"/>
    <s v="PARTICULAR"/>
    <n v="137"/>
    <x v="0"/>
    <s v="SI"/>
    <s v="NEGATIVA"/>
    <d v="1959-07-10T00:00:00"/>
    <n v="66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7"/>
    <x v="3"/>
    <m/>
  </r>
  <r>
    <d v="2024-08-21T00:00:00"/>
    <s v="CALLE 22 CRA 50"/>
    <s v="4°32'75&quot;N"/>
    <s v="74°39'56.0&quot;W"/>
    <s v="MAIZ AMARILLO"/>
    <s v="COMUNA SUR OCCIDENTAL"/>
    <m/>
    <s v="COMUNA SUR OCCIDENTAL"/>
    <s v="MASCULINO"/>
    <d v="1899-12-30T14:30:00"/>
    <x v="0"/>
    <x v="1"/>
    <s v="VEHÍCULO"/>
    <x v="0"/>
    <s v="PARTICULAR"/>
    <n v="121"/>
    <x v="0"/>
    <s v="SI"/>
    <s v="NEGATIVA"/>
    <d v="1998-09-01T00:00:00"/>
    <n v="26"/>
    <x v="0"/>
    <s v="MOTOCICLETA"/>
    <s v="PARTICULAR"/>
    <m/>
    <x v="1"/>
    <s v="SI"/>
    <s v="NEGATIVA"/>
    <d v="1974-11-24T00:00:00"/>
    <n v="5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3"/>
    <m/>
  </r>
  <r>
    <d v="2024-08-22T00:00:00"/>
    <s v="INTERSECCION CALLE 24 CRA 41"/>
    <s v="4°19'38&quot;N"/>
    <s v="74°23'9.0&quot;W"/>
    <s v="COOVIPROF"/>
    <s v="COMUNA SUR OCCIDENTAL"/>
    <m/>
    <s v="COMUNA SUR OCCIDENTAL"/>
    <s v="MASCULINO"/>
    <d v="1899-12-30T20:20:00"/>
    <x v="0"/>
    <x v="1"/>
    <s v="VEHÍCULO"/>
    <x v="2"/>
    <s v="PARTICULAR"/>
    <m/>
    <x v="0"/>
    <s v="SI"/>
    <s v="NEGATIVA"/>
    <d v="1973-02-26T00:00:00"/>
    <n v="52"/>
    <x v="0"/>
    <s v="MOTOCICLETA"/>
    <s v="PARTICULAR"/>
    <n v="123"/>
    <x v="1"/>
    <s v="SI"/>
    <s v="NEGATIVA"/>
    <d v="2002-11-26T00:00:00"/>
    <n v="22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m/>
    <n v="1"/>
    <x v="1"/>
    <n v="1"/>
    <m/>
    <n v="2"/>
    <x v="0"/>
    <x v="7"/>
    <x v="3"/>
    <m/>
  </r>
  <r>
    <d v="2024-08-30T00:00:00"/>
    <s v="VIA GIRARDOT - BOGOTA KM 47+800"/>
    <s v="4°15'40&quot;N"/>
    <s v="74°32'08.0&quot;W"/>
    <s v="SECTOR ALTO DE LAS CANECAS"/>
    <s v="COMUNA SUR OCCIDENTAL"/>
    <m/>
    <s v="COMUNA SUR OCCIDENTAL"/>
    <s v="MASCULINO"/>
    <d v="1899-12-30T11:30:00"/>
    <x v="0"/>
    <x v="2"/>
    <s v="NO APLICA"/>
    <x v="1"/>
    <s v="PARTICULAR"/>
    <n v="217"/>
    <x v="1"/>
    <s v="SI"/>
    <s v="NEGATIVA"/>
    <d v="1988-08-04T00:00:00"/>
    <n v="36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3"/>
    <m/>
  </r>
  <r>
    <d v="2024-08-31T00:00:00"/>
    <s v="VIA GIRARDOT - BOGOTA KM 42+600"/>
    <s v="4°15'36&quot;N"/>
    <s v="74°32'48.0&quot;W"/>
    <s v="BOQUERON"/>
    <m/>
    <s v="CORREG. SUR OCCIDENTAL"/>
    <s v="CORREG. SUR OCCIDENTAL"/>
    <s v="MASCULINO"/>
    <d v="1899-12-30T19:10:00"/>
    <x v="0"/>
    <x v="0"/>
    <s v="NO APLICA"/>
    <x v="1"/>
    <s v="PARTICULAR"/>
    <m/>
    <x v="1"/>
    <s v="SI"/>
    <s v="NEGATIVA"/>
    <d v="1993-10-05T00:00:00"/>
    <n v="31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7"/>
    <x v="3"/>
    <m/>
  </r>
  <r>
    <d v="2024-09-06T00:00:00"/>
    <s v="TRANSVERSAL 12 22C 24"/>
    <s v="4°33'22&quot;N"/>
    <s v="74°37'37.0&quot;W"/>
    <s v="BALMORAL"/>
    <s v="COMUNA SUR OCCIDENTAL"/>
    <m/>
    <s v="COMUNA SUR OCCIDENTAL"/>
    <s v="MASCULINO"/>
    <d v="1899-12-30T10:10:00"/>
    <x v="0"/>
    <x v="0"/>
    <s v="NO APLICA"/>
    <x v="1"/>
    <s v="PARTICULAR"/>
    <n v="115"/>
    <x v="1"/>
    <s v="SI"/>
    <s v="POSITIVA"/>
    <d v="1983-02-05T00:00:00"/>
    <n v="42"/>
    <x v="0"/>
    <m/>
    <m/>
    <m/>
    <x v="0"/>
    <m/>
    <m/>
    <m/>
    <n v="125"/>
    <e v="#NAME?"/>
    <m/>
    <m/>
    <m/>
    <x v="0"/>
    <m/>
    <m/>
    <m/>
    <n v="125"/>
    <e v="#NAME?"/>
    <x v="0"/>
    <n v="2"/>
    <x v="0"/>
    <n v="1"/>
    <m/>
    <x v="0"/>
    <m/>
    <x v="0"/>
    <m/>
    <m/>
    <x v="0"/>
    <m/>
    <m/>
    <m/>
    <m/>
    <x v="1"/>
    <n v="1"/>
    <m/>
    <n v="3"/>
    <x v="0"/>
    <x v="8"/>
    <x v="3"/>
    <m/>
  </r>
  <r>
    <d v="2024-09-06T00:00:00"/>
    <s v="TRANSVERSL 27 21 36"/>
    <s v="4°20'21&quot;N"/>
    <s v="74°22'34.0&quot;W"/>
    <s v="CONCESION 40 EXPRESS"/>
    <s v="COMUNA OCCIDENTAL"/>
    <m/>
    <s v="COMUNA OCCIDENTAL"/>
    <s v="FEMENINO"/>
    <d v="1899-12-30T12:10:00"/>
    <x v="0"/>
    <x v="1"/>
    <s v="VEHÍCULO"/>
    <x v="1"/>
    <s v="PARTICULAR"/>
    <m/>
    <x v="1"/>
    <s v="SI"/>
    <s v="NEGATIVA"/>
    <d v="1982-10-09T00:00:00"/>
    <n v="42"/>
    <x v="0"/>
    <s v="MOTOCICLETA"/>
    <s v="PARTICULAR"/>
    <n v="143"/>
    <x v="1"/>
    <s v="SI"/>
    <s v="NEGATIVA"/>
    <d v="1997-08-30T00:00:00"/>
    <n v="27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2"/>
    <m/>
    <n v="3"/>
    <x v="0"/>
    <x v="8"/>
    <x v="3"/>
    <m/>
  </r>
  <r>
    <d v="2024-09-09T00:00:00"/>
    <s v="TRANSVERSAL 12 CALLE 37A"/>
    <s v="4°20'8&quot;N"/>
    <s v="74°22'8.0&quot;W"/>
    <s v="BALMORAL"/>
    <s v="COMUNA SUR ORIENTAL"/>
    <m/>
    <s v="COMUNA SUR ORIENTAL"/>
    <s v="MASCULINO"/>
    <d v="1899-12-30T00:45:00"/>
    <x v="0"/>
    <x v="1"/>
    <s v="VEHÍCULO"/>
    <x v="0"/>
    <s v="PARTICULAR"/>
    <m/>
    <x v="0"/>
    <s v="SI"/>
    <s v="NEGATIVA"/>
    <d v="1964-02-03T00:00:00"/>
    <n v="61"/>
    <x v="0"/>
    <s v="MOTOCICLETA"/>
    <s v="PARTICULAR"/>
    <n v="115"/>
    <x v="1"/>
    <s v="SI"/>
    <s v="POSITIVA"/>
    <d v="1977-11-13T00:00:00"/>
    <n v="4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8"/>
    <x v="3"/>
    <m/>
  </r>
  <r>
    <d v="2024-09-09T00:00:00"/>
    <s v="CRA 6 CALLE 20"/>
    <s v="4°19'49&quot;N"/>
    <s v="74°19'49.0&quot;W"/>
    <s v="BALMORAL"/>
    <s v="COMUNA SUR ORIENTAL"/>
    <m/>
    <s v="COMUNA SUR ORIENTAL"/>
    <s v="MASCULINO"/>
    <d v="1899-12-30T08:10:00"/>
    <x v="0"/>
    <x v="1"/>
    <s v="VEHÍCULO"/>
    <x v="1"/>
    <s v="PARTICULAR"/>
    <m/>
    <x v="1"/>
    <s v="SI"/>
    <s v="NEGATIVA"/>
    <d v="1984-11-02T00:00:00"/>
    <n v="40"/>
    <x v="0"/>
    <s v="AUTOMÓVIL"/>
    <s v="PARTICULAR"/>
    <n v="132"/>
    <x v="0"/>
    <s v="SI"/>
    <s v="NEGATIVA"/>
    <d v="1962-12-28T00:00:00"/>
    <n v="62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8"/>
    <x v="3"/>
    <m/>
  </r>
  <r>
    <d v="2024-09-10T00:00:00"/>
    <s v="KM 69 + 120 AV. PANAMERICANA"/>
    <s v="4°20'29&quot;N"/>
    <s v="74°22'33.0&quot;W"/>
    <s v="SECTOR COLOMA"/>
    <s v="COMUNA OCCIDENTAL"/>
    <m/>
    <s v="COMUNA OCCIDENTAL"/>
    <s v="MASCULINO"/>
    <d v="1899-12-30T22:10:00"/>
    <x v="0"/>
    <x v="0"/>
    <s v="NO APLICA"/>
    <x v="0"/>
    <s v="PÚBLICO"/>
    <m/>
    <x v="0"/>
    <s v="SI"/>
    <s v="NEGATIVA"/>
    <d v="1987-07-29T00:00:00"/>
    <n v="37"/>
    <x v="0"/>
    <m/>
    <m/>
    <m/>
    <x v="0"/>
    <m/>
    <m/>
    <m/>
    <n v="125"/>
    <e v="#NAME?"/>
    <m/>
    <m/>
    <m/>
    <x v="0"/>
    <m/>
    <m/>
    <m/>
    <n v="125"/>
    <e v="#NAME?"/>
    <x v="0"/>
    <m/>
    <x v="0"/>
    <m/>
    <m/>
    <x v="0"/>
    <m/>
    <x v="0"/>
    <m/>
    <m/>
    <x v="0"/>
    <m/>
    <m/>
    <m/>
    <m/>
    <x v="0"/>
    <m/>
    <m/>
    <n v="1"/>
    <x v="0"/>
    <x v="8"/>
    <x v="3"/>
    <m/>
  </r>
  <r>
    <d v="2024-09-10T00:00:00"/>
    <s v="TRANSVERSLA 12 CALLE 19A"/>
    <s v="4°20'2&quot;N"/>
    <s v="74°22'10.0&quot;W"/>
    <s v="BALMORAL"/>
    <s v="COMUNA SUR OCCIDENTAL"/>
    <m/>
    <s v="COMUNA SUR OCCIDENTAL"/>
    <s v="MASCULINO"/>
    <d v="1899-12-30T10:22:00"/>
    <x v="0"/>
    <x v="0"/>
    <s v="NO APLICA"/>
    <x v="1"/>
    <s v="PARTICULAR"/>
    <m/>
    <x v="0"/>
    <s v="SI"/>
    <s v="NEGATIVA"/>
    <d v="2002-03-16T00:00:00"/>
    <n v="23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8"/>
    <x v="3"/>
    <m/>
  </r>
  <r>
    <d v="2024-09-13T00:00:00"/>
    <s v="CALLE 22 39 08"/>
    <s v="4°19'45&quot;N"/>
    <s v="74°23'5.0&quot;W"/>
    <s v="15 DE MAYO"/>
    <s v="COMUNA SUR OCCIDENTAL"/>
    <m/>
    <s v="COMUNA SUR OCCIDENTAL"/>
    <s v="MASCULINO"/>
    <d v="1899-12-30T21:40:00"/>
    <x v="0"/>
    <x v="1"/>
    <s v="VEHÍCULO"/>
    <x v="1"/>
    <s v="PARTICULAR"/>
    <m/>
    <x v="1"/>
    <s v="SI"/>
    <s v="NEGATIVA"/>
    <d v="1998-07-06T00:00:00"/>
    <n v="26"/>
    <x v="0"/>
    <s v="AUTOMÓVIL"/>
    <s v="PARTICULAR"/>
    <s v="115-122"/>
    <x v="0"/>
    <s v="SI"/>
    <s v="NEGATIVA"/>
    <d v="1975-03-07T00:00:00"/>
    <n v="50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8"/>
    <x v="3"/>
    <m/>
  </r>
  <r>
    <d v="2024-09-14T00:00:00"/>
    <s v="CALLE 8 CRA 23"/>
    <s v="4°20'37&quot;N"/>
    <s v="74°22'22.0&quot;W"/>
    <s v="MANDALAY"/>
    <s v="COMUNA OCCIDENTAL"/>
    <m/>
    <s v="COMUNA OCCIDENTAL"/>
    <s v="MASCULINO"/>
    <d v="1899-12-30T20:10:00"/>
    <x v="0"/>
    <x v="1"/>
    <s v="VEHÍCULO"/>
    <x v="1"/>
    <s v="PARTICULAR"/>
    <n v="139"/>
    <x v="0"/>
    <s v="SI"/>
    <s v="NEGATIVA"/>
    <d v="1985-11-05T00:00:00"/>
    <n v="39"/>
    <x v="0"/>
    <s v="MOTOCICLETA"/>
    <s v="PARTICULAR"/>
    <n v="115"/>
    <x v="2"/>
    <s v="SI"/>
    <s v="POSITIVA"/>
    <d v="2001-08-09T00:00:00"/>
    <n v="23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0"/>
    <m/>
    <m/>
    <n v="1"/>
    <x v="0"/>
    <x v="8"/>
    <x v="3"/>
    <m/>
  </r>
  <r>
    <d v="2024-09-16T00:00:00"/>
    <s v="DG 20 CRA 16A"/>
    <s v="4°19'56&quot;N"/>
    <s v="74°22'34.0&quot;W"/>
    <s v="BALMORAL"/>
    <s v="COMUNA SUR OCCIDENTAL"/>
    <m/>
    <s v="COMUNA SUR OCCIDENTAL"/>
    <s v="MASCULINO"/>
    <d v="1899-12-30T10:30:00"/>
    <x v="0"/>
    <x v="1"/>
    <s v="VEHÍCULO"/>
    <x v="0"/>
    <s v="PÚBLICO"/>
    <m/>
    <x v="0"/>
    <s v="SI"/>
    <s v="NEGATIVA"/>
    <d v="1956-11-25T00:00:00"/>
    <n v="68"/>
    <x v="0"/>
    <s v="MOTOCICLETA"/>
    <s v="PARTICULAR"/>
    <n v="121"/>
    <x v="1"/>
    <s v="SI"/>
    <s v="NEGATIVA"/>
    <d v="1972-04-17T00:00:00"/>
    <n v="5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8"/>
    <x v="3"/>
    <m/>
  </r>
  <r>
    <d v="2024-09-17T00:00:00"/>
    <s v="DG 11 CRA 7"/>
    <s v="4°20'15&quot;N"/>
    <s v="74°21'43.0&quot;W"/>
    <s v="CENTRO"/>
    <s v="COMUNA CENTRO"/>
    <m/>
    <s v="COMUNA CENTRO"/>
    <s v="MASCULINO"/>
    <d v="1899-12-30T09:13:00"/>
    <x v="0"/>
    <x v="1"/>
    <s v="VEHÍCULO"/>
    <x v="1"/>
    <s v="PARTICULAR"/>
    <m/>
    <x v="0"/>
    <s v="SI"/>
    <s v="NEGATIVA"/>
    <d v="1995-12-14T00:00:00"/>
    <n v="29"/>
    <x v="0"/>
    <s v="BICICLETA"/>
    <m/>
    <n v="157"/>
    <x v="1"/>
    <s v="SI"/>
    <s v="NEGATIVA"/>
    <d v="1983-01-27T00:00:00"/>
    <n v="42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8"/>
    <x v="3"/>
    <m/>
  </r>
  <r>
    <d v="2024-09-18T00:00:00"/>
    <s v="KM3 VEREDA JORDAN ALTO VIA FUSAGASUGA"/>
    <s v="4°36'33&quot;N"/>
    <s v="74°34'97.0&quot;W"/>
    <s v="VEREDA JODAN"/>
    <m/>
    <s v="CORREG. NORTE"/>
    <s v="CORREG. NORTE"/>
    <s v="FEMENINO"/>
    <d v="1899-12-30T05:10:00"/>
    <x v="0"/>
    <x v="1"/>
    <s v="VEHÍCULO"/>
    <x v="0"/>
    <s v="PARTICULAR"/>
    <m/>
    <x v="1"/>
    <s v="SI"/>
    <s v="NEGATIVA"/>
    <d v="1982-05-15T00:00:00"/>
    <n v="43"/>
    <x v="0"/>
    <s v="CAMIÓN"/>
    <s v="PÚBLICO"/>
    <n v="116"/>
    <x v="2"/>
    <s v="SI"/>
    <s v="NEGATIVA"/>
    <d v="1979-12-22T00:00:00"/>
    <n v="45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8"/>
    <x v="3"/>
    <m/>
  </r>
  <r>
    <d v="2024-09-18T00:00:00"/>
    <s v="DG 21D 25 48"/>
    <s v="4°19'43&quot;N"/>
    <s v="74°23'25.0&quot;W"/>
    <s v="LA GRAN COLOMBIA"/>
    <s v="COMUNA SUR ORIENTAL"/>
    <m/>
    <s v="COMUNA SUR ORIENTAL"/>
    <s v="FEMENINO"/>
    <d v="1899-12-30T13:10:00"/>
    <x v="0"/>
    <x v="0"/>
    <s v="NO APLICA"/>
    <x v="1"/>
    <s v="PARTICULAR"/>
    <n v="132"/>
    <x v="1"/>
    <s v="SI"/>
    <s v="NEGATIVA"/>
    <d v="2003-12-03T00:00:00"/>
    <n v="21"/>
    <x v="0"/>
    <m/>
    <m/>
    <m/>
    <x v="0"/>
    <m/>
    <m/>
    <m/>
    <n v="125"/>
    <e v="#NAME?"/>
    <m/>
    <m/>
    <m/>
    <x v="0"/>
    <m/>
    <m/>
    <m/>
    <n v="125"/>
    <e v="#NAME?"/>
    <x v="0"/>
    <n v="2"/>
    <x v="0"/>
    <n v="1"/>
    <m/>
    <x v="0"/>
    <m/>
    <x v="0"/>
    <m/>
    <m/>
    <x v="0"/>
    <m/>
    <m/>
    <m/>
    <m/>
    <x v="1"/>
    <n v="1"/>
    <m/>
    <n v="3"/>
    <x v="0"/>
    <x v="8"/>
    <x v="3"/>
    <m/>
  </r>
  <r>
    <d v="2024-09-19T00:00:00"/>
    <s v="VIA GIRARDOT - BOGOTA KM 6+300"/>
    <s v="4°20'58&quot;N"/>
    <s v="74°23'12.0&quot;W"/>
    <s v="VEREDA CUCHARAL"/>
    <m/>
    <s v="CORREG. OCCIDENTAL"/>
    <s v="CORREG. OCCIDENTAL"/>
    <s v="MASCULINO"/>
    <d v="1899-12-30T15:15:00"/>
    <x v="0"/>
    <x v="1"/>
    <s v="OBJETO FIJO"/>
    <x v="1"/>
    <s v="PARTICULAR"/>
    <n v="131"/>
    <x v="1"/>
    <s v="SI"/>
    <s v="NEGATIVA"/>
    <d v="1994-09-26T00:00:00"/>
    <n v="30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8"/>
    <x v="3"/>
    <m/>
  </r>
  <r>
    <d v="2024-09-19T00:00:00"/>
    <s v="DG 11 CRA 6"/>
    <s v="4°34'05&quot;N"/>
    <s v="74°36'14.0&quot;W"/>
    <s v="CENTRO"/>
    <s v="COMUNA CENTRO"/>
    <m/>
    <s v="COMUNA CENTRO"/>
    <s v="MASCULINO"/>
    <d v="1899-12-30T11:20:00"/>
    <x v="0"/>
    <x v="0"/>
    <s v="NO APLICA"/>
    <x v="10"/>
    <s v="PÚBLICO"/>
    <m/>
    <x v="0"/>
    <s v="SI"/>
    <s v="NEGATIVA"/>
    <d v="1981-11-15T00:00:00"/>
    <n v="43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8"/>
    <x v="3"/>
    <m/>
  </r>
  <r>
    <d v="2024-09-22T00:00:00"/>
    <s v="VIA BOGOTA - GIRARDOT KM 43+300"/>
    <s v="4°15'21&quot;N"/>
    <s v="74°32'06.0&quot;W"/>
    <s v="BOQUERON"/>
    <m/>
    <s v="CORREG. SUR OCCIDENTAL"/>
    <s v="CORREG. SUR OCCIDENTAL"/>
    <s v="MASCULINO"/>
    <d v="1899-12-30T10:50:00"/>
    <x v="0"/>
    <x v="2"/>
    <s v="NO APLICA"/>
    <x v="6"/>
    <s v="PÚBLICO"/>
    <m/>
    <x v="0"/>
    <s v="SI"/>
    <s v="NEGATIVA"/>
    <d v="1971-11-10T00:00:00"/>
    <n v="53"/>
    <x v="0"/>
    <s v="MOTOCICLETA"/>
    <s v="PARTICULAR"/>
    <n v="101"/>
    <x v="0"/>
    <s v="SI"/>
    <s v="NEGATIVA"/>
    <d v="1984-05-22T00:00:00"/>
    <n v="41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0"/>
    <m/>
    <m/>
    <n v="1"/>
    <x v="0"/>
    <x v="8"/>
    <x v="3"/>
    <m/>
  </r>
  <r>
    <d v="2024-09-22T00:00:00"/>
    <s v="VIA GIRARDOT - BOGOTA KM 71+430"/>
    <s v="4°21'31&quot;N"/>
    <s v="74°22'31.0&quot;W"/>
    <s v="VEREDA EL RESGUARDO"/>
    <m/>
    <s v="CORREG. OCCIDENTAL"/>
    <s v="CORREG. OCCIDENTAL"/>
    <s v="MASCULINO"/>
    <d v="1899-12-30T03:40:00"/>
    <x v="0"/>
    <x v="1"/>
    <s v="VEHÍCULO"/>
    <x v="1"/>
    <s v="PARTICULAR"/>
    <n v="115"/>
    <x v="1"/>
    <s v="SI"/>
    <s v="POSITIVA"/>
    <d v="2004-07-16T00:00:00"/>
    <n v="20"/>
    <x v="0"/>
    <s v="MOTOCICLETA"/>
    <s v="PARTICULAR"/>
    <m/>
    <x v="0"/>
    <s v="SI"/>
    <s v="NEGATIVA"/>
    <d v="1987-03-03T00:00:00"/>
    <n v="3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8"/>
    <x v="3"/>
    <m/>
  </r>
  <r>
    <d v="2024-09-29T00:00:00"/>
    <s v="VIA GIRARDOT - BOGOTA KM 72+100"/>
    <s v="4°21'40&quot;N"/>
    <s v="74°22'45.0&quot;W"/>
    <s v="QUEBRAJACHO"/>
    <m/>
    <s v="CORREG. OCCIDENTAL"/>
    <s v="CORREG. OCCIDENTAL"/>
    <s v="MASCULINO"/>
    <d v="1899-12-30T17:40:00"/>
    <x v="0"/>
    <x v="1"/>
    <s v="VEHÍCULO"/>
    <x v="1"/>
    <s v="PARTICULAR"/>
    <n v="102"/>
    <x v="1"/>
    <s v="SI"/>
    <s v="NEGATIVA"/>
    <d v="1980-01-17T00:00:00"/>
    <n v="45"/>
    <x v="0"/>
    <s v="MOTOCICLETA"/>
    <s v="PARTICULAR"/>
    <n v="157"/>
    <x v="0"/>
    <s v="SI"/>
    <s v="NEGATIVA"/>
    <d v="1997-05-17T00:00:00"/>
    <n v="28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8"/>
    <x v="3"/>
    <m/>
  </r>
  <r>
    <d v="2024-08-30T00:00:00"/>
    <s v="VIA GIRARDOT - BOGOTA KM 59+245"/>
    <s v="4°18'12&quot;N"/>
    <s v="74°26'51.0&quot;W"/>
    <s v="VEREDA LA PUERTA"/>
    <m/>
    <s v="CORREG. SUR OCCIDENTAL"/>
    <s v="CORREG. SUR OCCIDENTAL"/>
    <s v="MASCULINO"/>
    <d v="1899-12-30T17:10:00"/>
    <x v="0"/>
    <x v="1"/>
    <s v="OBJETO FIJO"/>
    <x v="1"/>
    <s v="PARTICULAR"/>
    <n v="157"/>
    <x v="1"/>
    <s v="SI"/>
    <s v="NEGATIVA"/>
    <d v="2003-11-30T00:00:00"/>
    <n v="21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7"/>
    <x v="3"/>
    <m/>
  </r>
  <r>
    <d v="2024-10-04T00:00:00"/>
    <s v="CALLE 9A 1 11"/>
    <s v="4°21'16&quot;N"/>
    <s v="74°21'29.0&quot;W"/>
    <s v="SAN ANTONIO"/>
    <s v="COMUNA NORTE"/>
    <m/>
    <s v="COMUNA NORTE"/>
    <s v="MASCULINO"/>
    <d v="1899-12-30T15:25:00"/>
    <x v="0"/>
    <x v="1"/>
    <s v="VEHÍCULO"/>
    <x v="1"/>
    <s v="OFICIAL"/>
    <m/>
    <x v="1"/>
    <s v="SI"/>
    <s v="NEGATIVA"/>
    <d v="1993-07-19T00:00:00"/>
    <n v="31"/>
    <x v="0"/>
    <s v="CAMIONETA"/>
    <s v="PARTICULAR"/>
    <n v="157"/>
    <x v="2"/>
    <s v="SI"/>
    <s v="NEGATIVA"/>
    <d v="1962-02-18T00:00:00"/>
    <n v="63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9"/>
    <x v="3"/>
    <m/>
  </r>
  <r>
    <d v="2024-10-02T00:00:00"/>
    <s v="TV 27 2A 29"/>
    <s v="4°34'71&quot;N"/>
    <s v="74°37'80.0&quot;W"/>
    <s v="SAN JORGE"/>
    <s v="COMUNA OCCIDENTAL"/>
    <m/>
    <s v="COMUNA OCCIDENTAL"/>
    <s v="FEMENINO"/>
    <d v="1899-12-30T07:30:00"/>
    <x v="0"/>
    <x v="9"/>
    <s v="VEHÍCULO"/>
    <x v="5"/>
    <s v="PARTICULAR"/>
    <n v="102"/>
    <x v="1"/>
    <s v="SI"/>
    <s v="NEGATIVA"/>
    <d v="1985-03-14T00:00:00"/>
    <n v="40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3"/>
    <m/>
  </r>
  <r>
    <d v="2024-10-07T00:00:00"/>
    <s v="CALLE 22 CON RA 12"/>
    <s v="4°19'59&quot;N"/>
    <s v="74°22'12.0&quot;W"/>
    <s v="BALMORAL"/>
    <s v="COMUNA SUR ORIENTAL"/>
    <m/>
    <s v="COMUNA SUR ORIENTAL"/>
    <s v="MASCULINO"/>
    <d v="1899-12-30T09:10:00"/>
    <x v="0"/>
    <x v="0"/>
    <s v="NO APLICA"/>
    <x v="0"/>
    <s v="PARTICULAR"/>
    <n v="143"/>
    <x v="0"/>
    <s v="SI"/>
    <s v="NEGATIVA"/>
    <d v="1980-11-21T00:00:00"/>
    <n v="44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9"/>
    <x v="3"/>
    <m/>
  </r>
  <r>
    <d v="2024-10-07T00:00:00"/>
    <s v="TV 27 30 05"/>
    <s v="4°19'50&quot;N"/>
    <s v="74°22'42.0&quot;W"/>
    <s v="SECTOR EL INDIO"/>
    <s v="COMUNA SUR OCCIDENTAL"/>
    <m/>
    <s v="COMUNA SUR OCCIDENTAL"/>
    <s v="MASCULINO"/>
    <d v="1899-12-30T13:30:00"/>
    <x v="0"/>
    <x v="0"/>
    <s v="NO APLICA"/>
    <x v="1"/>
    <s v="PARTICULAR"/>
    <n v="157"/>
    <x v="1"/>
    <s v="SI"/>
    <s v="NEGATIVA"/>
    <d v="1980-07-28T00:00:00"/>
    <n v="44"/>
    <x v="0"/>
    <m/>
    <m/>
    <m/>
    <x v="0"/>
    <m/>
    <m/>
    <m/>
    <n v="125"/>
    <e v="#NAME?"/>
    <m/>
    <m/>
    <m/>
    <x v="0"/>
    <m/>
    <m/>
    <m/>
    <n v="125"/>
    <e v="#NAME?"/>
    <x v="0"/>
    <n v="2"/>
    <x v="0"/>
    <n v="1"/>
    <m/>
    <x v="0"/>
    <m/>
    <x v="0"/>
    <m/>
    <m/>
    <x v="0"/>
    <m/>
    <m/>
    <m/>
    <m/>
    <x v="1"/>
    <n v="1"/>
    <m/>
    <n v="3"/>
    <x v="0"/>
    <x v="9"/>
    <x v="3"/>
    <m/>
  </r>
  <r>
    <d v="2024-10-13T00:00:00"/>
    <s v="VIA GIRARDOT - BOGOTA KM 52+775"/>
    <s v="4°16'18&quot;N"/>
    <s v="74°29'34.0&quot;W"/>
    <s v="VEREDA LA PUERTA"/>
    <m/>
    <s v="CORREG. SUR OCCIDENTAL"/>
    <s v="CORREG. SUR OCCIDENTAL"/>
    <s v="MASCULINO"/>
    <d v="1899-12-30T22:40:00"/>
    <x v="0"/>
    <x v="1"/>
    <s v="VEHÍCULO"/>
    <x v="1"/>
    <s v="PARTICULAR"/>
    <n v="121"/>
    <x v="1"/>
    <s v="SI"/>
    <s v="NEGATIVA"/>
    <d v="1998-09-30T00:00:00"/>
    <n v="26"/>
    <x v="0"/>
    <s v="MOTOCICLETA"/>
    <s v="PARTICULAR"/>
    <n v="157"/>
    <x v="1"/>
    <s v="SI"/>
    <s v="NEGATIVA"/>
    <d v="1985-10-15T00:00:00"/>
    <n v="3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9"/>
    <x v="3"/>
    <m/>
  </r>
  <r>
    <d v="2024-10-16T00:00:00"/>
    <s v="AV. MANUEL HUMBERTO CON CALLE 18A"/>
    <s v="4°20'04&quot;N"/>
    <s v="74°22'05.0&quot;W"/>
    <s v="BALMORAL"/>
    <s v="COMUNA SUR ORIENTAL"/>
    <m/>
    <s v="COMUNA SUR ORIENTAL"/>
    <s v="MASCULINO"/>
    <d v="1899-12-30T11:30:00"/>
    <x v="0"/>
    <x v="0"/>
    <s v="NO APLICA"/>
    <x v="1"/>
    <s v="PARTICULAR"/>
    <m/>
    <x v="0"/>
    <s v="SI"/>
    <s v="NEGATIVA"/>
    <d v="1994-10-19T00:00:00"/>
    <n v="30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9"/>
    <x v="3"/>
    <m/>
  </r>
  <r>
    <d v="2024-10-16T00:00:00"/>
    <s v="AV. LAS PLAMAS CALLE 8 CRA 6"/>
    <s v="4°20'33&quot;N"/>
    <s v="74°21'41.0&quot;W"/>
    <s v="CENTRO"/>
    <s v="COMUNA CENTRO"/>
    <m/>
    <s v="COMUNA CENTRO"/>
    <s v="MASCULINO"/>
    <d v="1899-12-30T17:00:00"/>
    <x v="0"/>
    <x v="1"/>
    <s v="VEHÍCULO"/>
    <x v="1"/>
    <s v="PARTICULAR"/>
    <n v="123"/>
    <x v="1"/>
    <s v="SI"/>
    <s v="NEGATIVA"/>
    <d v="1960-08-24T00:00:00"/>
    <n v="64"/>
    <x v="0"/>
    <s v="AUTOMÓVIL"/>
    <s v="PARTICULAR"/>
    <m/>
    <x v="0"/>
    <s v="SI"/>
    <s v="NEGATIVA"/>
    <d v="1985-04-05T00:00:00"/>
    <n v="4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3"/>
    <m/>
  </r>
  <r>
    <d v="2024-10-17T00:00:00"/>
    <s v="VIA SIBATE - FUSAGASUGA KM 36+700 AGUADITA"/>
    <s v="4°21'02&quot;N"/>
    <s v="74°21'02.0&quot;W"/>
    <m/>
    <s v="COMUNA NORTE"/>
    <m/>
    <s v="COMUNA NORTE"/>
    <s v="MASCULINO"/>
    <d v="1899-12-30T16:50:00"/>
    <x v="1"/>
    <x v="1"/>
    <s v="VEHÍCULO"/>
    <x v="1"/>
    <s v="PARTICULAR"/>
    <n v="104"/>
    <x v="3"/>
    <s v="NO"/>
    <m/>
    <d v="2001-11-17T00:00:00"/>
    <n v="23"/>
    <x v="0"/>
    <s v="CAMIÓN"/>
    <s v="PÚBLICO"/>
    <n v="104"/>
    <x v="2"/>
    <s v="SI"/>
    <s v="NEGATIVA"/>
    <d v="2002-02-05T00:00:00"/>
    <n v="2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9"/>
    <x v="3"/>
    <s v="CON MUERTOS"/>
  </r>
  <r>
    <d v="2024-10-17T00:00:00"/>
    <s v="DG 23 TV 16A"/>
    <s v="4°33'17&quot;N"/>
    <s v="74°37'59.0&quot;W"/>
    <s v="SANTA ANITA"/>
    <s v="COMUNA OCCIDENTAL"/>
    <m/>
    <s v="COMUNA OCCIDENTAL"/>
    <s v="MASCULINO"/>
    <d v="1899-12-30T22:40:00"/>
    <x v="0"/>
    <x v="1"/>
    <s v="VEHÍCULO"/>
    <x v="0"/>
    <s v="PARTICULAR"/>
    <n v="115"/>
    <x v="0"/>
    <s v="SI"/>
    <s v="NEGATIVA"/>
    <d v="1996-12-23T00:00:00"/>
    <n v="28"/>
    <x v="0"/>
    <s v="MOTOCICLETA"/>
    <s v="PARTICULAR"/>
    <m/>
    <x v="1"/>
    <s v="SI"/>
    <s v="NEGATIVA"/>
    <d v="2002-12-23T00:00:00"/>
    <n v="22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9"/>
    <x v="3"/>
    <m/>
  </r>
  <r>
    <d v="2024-10-17T00:00:00"/>
    <s v="ANTIGUA PANAMERICANA KM 69"/>
    <s v="4°20'24&quot;N"/>
    <s v="74°22'34.0&quot;W"/>
    <s v="FRENTE TERMINAL DE TRANSPORTE"/>
    <s v="COMUNA OCCIDENTAL"/>
    <m/>
    <s v="COMUNA OCCIDENTAL"/>
    <s v="MASCULINO"/>
    <d v="1899-12-30T18:20:00"/>
    <x v="0"/>
    <x v="1"/>
    <s v="VEHÍCULO"/>
    <x v="1"/>
    <s v="PARTICULAR"/>
    <n v="104"/>
    <x v="1"/>
    <s v="SI"/>
    <s v="NEGATIVA"/>
    <d v="1970-08-03T00:00:00"/>
    <n v="54"/>
    <x v="0"/>
    <s v="MOTOCICLETA"/>
    <s v="PARTICULAR"/>
    <n v="157"/>
    <x v="1"/>
    <s v="SI"/>
    <s v="NEGATIVA"/>
    <d v="1969-12-11T00:00:00"/>
    <n v="5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9"/>
    <x v="3"/>
    <m/>
  </r>
  <r>
    <d v="2024-10-19T00:00:00"/>
    <s v="AV. MANUEL HUMBERTO DG 23 TV 13A"/>
    <s v="4°19'59&quot;N"/>
    <s v="74°22'20.0&quot;W"/>
    <s v="ENTRADA SAN MATEO"/>
    <s v="COMUNA OCCIDENTAL"/>
    <m/>
    <s v="COMUNA OCCIDENTAL"/>
    <s v="MASCULINO"/>
    <d v="1899-12-30T11:40:00"/>
    <x v="0"/>
    <x v="1"/>
    <s v="VEHÍCULO"/>
    <x v="3"/>
    <s v="PÚBLICO"/>
    <n v="112"/>
    <x v="0"/>
    <s v="SI"/>
    <s v="NEGATIVA"/>
    <d v="1993-09-19T00:00:00"/>
    <n v="31"/>
    <x v="0"/>
    <s v="MOTOCICLETA"/>
    <s v="PARTICULAR"/>
    <m/>
    <x v="1"/>
    <s v="SI"/>
    <s v="NEGATIVA"/>
    <d v="1985-02-05T00:00:00"/>
    <n v="40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9"/>
    <x v="3"/>
    <m/>
  </r>
  <r>
    <d v="2024-10-27T00:00:00"/>
    <s v="VA FGGA - ARBELAEZ KM 5 +400"/>
    <s v="4°17'52&quot;N"/>
    <s v="74°24'29.0&quot;W"/>
    <s v="VEREDA GUAYABAL"/>
    <m/>
    <s v="CORREG. SUR OCCIDENTAL"/>
    <s v="CORREG. SUR OCCIDENTAL"/>
    <s v="MASCULINO"/>
    <d v="1899-12-30T18:30:00"/>
    <x v="0"/>
    <x v="1"/>
    <s v="VEHÍCULO"/>
    <x v="1"/>
    <s v="PARTICULAR"/>
    <m/>
    <x v="1"/>
    <s v="NO"/>
    <m/>
    <d v="1994-01-31T00:00:00"/>
    <n v="31"/>
    <x v="0"/>
    <s v="CAMIONETA"/>
    <s v="PARTICULAR"/>
    <n v="157"/>
    <x v="2"/>
    <s v="SI"/>
    <s v="NEGATIVA"/>
    <d v="1982-04-20T00:00:00"/>
    <n v="4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3"/>
    <m/>
  </r>
  <r>
    <d v="2024-10-30T00:00:00"/>
    <s v="KM 60+ 400 VIA GIRADOT BOGOTA"/>
    <s v="4°18'42&quot;N"/>
    <s v="74°26'16.0&quot;W"/>
    <s v="VEREDA LA PUERTA"/>
    <m/>
    <s v="CORREG. SUR OCCIDENTAL"/>
    <s v="CORREG. SUR OCCIDENTAL"/>
    <s v="MASCULINO"/>
    <d v="1899-12-30T20:30:00"/>
    <x v="0"/>
    <x v="1"/>
    <s v="VEHÍCULO"/>
    <x v="1"/>
    <s v="PARTICULAR"/>
    <n v="119"/>
    <x v="1"/>
    <s v="SI"/>
    <s v="NEGATIVA"/>
    <d v="2001-08-07T00:00:00"/>
    <n v="23"/>
    <x v="0"/>
    <s v="MOTOCICLETA"/>
    <s v="PARTICULAR"/>
    <n v="121"/>
    <x v="1"/>
    <s v="SI"/>
    <s v="NEGATIVA"/>
    <d v="1997-11-01T00:00:00"/>
    <n v="27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2"/>
    <m/>
    <n v="3"/>
    <x v="0"/>
    <x v="9"/>
    <x v="3"/>
    <m/>
  </r>
  <r>
    <d v="2024-10-31T00:00:00"/>
    <s v="CLL 24B VIA PANAMERICANA"/>
    <s v="4°19'56&quot;N"/>
    <s v="74°22'35.0&quot;W"/>
    <s v="SECTOR EL INDIO"/>
    <s v="COMUNA SUR OCCIDENTAL"/>
    <m/>
    <s v="COMUNA SUR OCCIDENTAL"/>
    <s v="MASCULINO"/>
    <d v="1899-12-30T11:30:00"/>
    <x v="0"/>
    <x v="0"/>
    <s v="NO APLICA"/>
    <x v="1"/>
    <s v="PARTICULAR"/>
    <m/>
    <x v="1"/>
    <s v="SI"/>
    <s v="NEGATIVA"/>
    <d v="1996-07-19T00:00:00"/>
    <n v="28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3"/>
    <m/>
  </r>
  <r>
    <d v="2024-10-30T00:00:00"/>
    <s v="CRA 6 CLL 2"/>
    <s v="4°20'50&quot;N"/>
    <s v="74°21'41.0&quot;W"/>
    <s v="FLORIDA"/>
    <s v="COMUNA NORTE"/>
    <m/>
    <s v="COMUNA NORTE"/>
    <s v="MASCULINO"/>
    <d v="1899-12-30T20:55:00"/>
    <x v="0"/>
    <x v="1"/>
    <s v="VEHÍCULO"/>
    <x v="1"/>
    <s v="PARTICULAR"/>
    <n v="123"/>
    <x v="1"/>
    <s v="SI"/>
    <s v="NEGATIVA"/>
    <d v="1988-09-04T00:00:00"/>
    <n v="36"/>
    <x v="0"/>
    <s v="MOTOCICLETA"/>
    <s v="PARTICULAR"/>
    <n v="139"/>
    <x v="1"/>
    <m/>
    <m/>
    <d v="2004-01-25T00:00:00"/>
    <n v="2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9"/>
    <x v="3"/>
    <m/>
  </r>
  <r>
    <d v="2024-10-30T00:00:00"/>
    <s v="AV LAS PALMAS 7 85"/>
    <s v="4°20'32&quot;N"/>
    <s v="74°21'47.0&quot;W"/>
    <s v="CENTRO"/>
    <s v="COMUNA CENTRO"/>
    <m/>
    <s v="COMUNA CENTRO"/>
    <s v="MASCULINO"/>
    <d v="1899-12-30T16:00:00"/>
    <x v="0"/>
    <x v="1"/>
    <s v="VEHÍCULO"/>
    <x v="12"/>
    <s v="PARTICULAR"/>
    <n v="139"/>
    <x v="1"/>
    <s v="SI"/>
    <s v="NEGATIVA"/>
    <d v="1947-04-07T00:00:00"/>
    <n v="78"/>
    <x v="0"/>
    <s v="CAMIÓN"/>
    <s v="PÚBLICO"/>
    <n v="103"/>
    <x v="2"/>
    <s v="SI"/>
    <s v="NEGATIVA"/>
    <d v="1997-03-31T00:00:00"/>
    <n v="2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9"/>
    <x v="3"/>
    <m/>
  </r>
  <r>
    <d v="2024-11-02T00:00:00"/>
    <s v="CALLE 11 CARERA 6"/>
    <m/>
    <m/>
    <s v="CENTRO"/>
    <s v="COMUNA CENTRO"/>
    <m/>
    <s v="COMUNA CENTRO"/>
    <s v="MASCULINO"/>
    <d v="1899-12-30T22:28:00"/>
    <x v="0"/>
    <x v="1"/>
    <s v="VEHÍCULO"/>
    <x v="2"/>
    <s v="PARTICULAR"/>
    <n v="122"/>
    <x v="0"/>
    <s v="SI"/>
    <s v="NEGATIVA"/>
    <d v="1964-02-01T00:00:00"/>
    <n v="61"/>
    <x v="0"/>
    <s v="MOTOCICLETA"/>
    <s v="PARTICULAR"/>
    <n v="115"/>
    <x v="1"/>
    <s v="SI"/>
    <s v="POSITIVA"/>
    <d v="2006-01-05T00:00:00"/>
    <n v="1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0"/>
    <x v="3"/>
    <m/>
  </r>
  <r>
    <d v="2024-11-03T00:00:00"/>
    <s v="VIA GIRARDOT - BOGOTA KM"/>
    <s v="4°21'36&quot;N"/>
    <s v="74°22'36.0&quot;W"/>
    <s v="VEREDA EL RESGUARDO"/>
    <m/>
    <s v="CORREG. OCCIDENTAL"/>
    <s v="CORREG. OCCIDENTAL"/>
    <s v="MASCULINO"/>
    <d v="1899-12-30T03:30:00"/>
    <x v="0"/>
    <x v="1"/>
    <s v="OBJETO FIJO"/>
    <x v="1"/>
    <s v="PARTICULAR"/>
    <n v="157"/>
    <x v="1"/>
    <s v="NO"/>
    <m/>
    <d v="1998-08-31T00:00:00"/>
    <n v="26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0"/>
    <x v="3"/>
    <m/>
  </r>
  <r>
    <d v="2024-11-03T00:00:00"/>
    <s v="CRA 24B CALLE 24B"/>
    <s v="4°20'3&quot;N"/>
    <s v="74°22'37.0&quot;W"/>
    <s v="SECTOR EL INDIO"/>
    <m/>
    <s v="CORREG. SUR OCCIDENTAL"/>
    <s v="CORREG. SUR OCCIDENTAL"/>
    <s v="MASCULINO"/>
    <d v="1899-12-30T02:15:00"/>
    <x v="0"/>
    <x v="0"/>
    <s v="NO APLICA"/>
    <x v="1"/>
    <s v="PARTICULAR"/>
    <n v="115"/>
    <x v="1"/>
    <s v="SI"/>
    <s v="POSITIVA"/>
    <d v="1992-03-28T00:00:00"/>
    <n v="33"/>
    <x v="0"/>
    <m/>
    <m/>
    <m/>
    <x v="0"/>
    <m/>
    <m/>
    <m/>
    <n v="125"/>
    <e v="#NAME?"/>
    <m/>
    <m/>
    <m/>
    <x v="0"/>
    <m/>
    <m/>
    <m/>
    <n v="125"/>
    <e v="#NAME?"/>
    <x v="0"/>
    <n v="2"/>
    <x v="0"/>
    <n v="1"/>
    <m/>
    <x v="0"/>
    <m/>
    <x v="0"/>
    <m/>
    <m/>
    <x v="0"/>
    <m/>
    <m/>
    <m/>
    <m/>
    <x v="1"/>
    <n v="1"/>
    <m/>
    <n v="3"/>
    <x v="0"/>
    <x v="10"/>
    <x v="3"/>
    <m/>
  </r>
  <r>
    <d v="2024-11-03T00:00:00"/>
    <s v="CRA 10 CON CLL 7A"/>
    <s v="4°34'30&quot;N"/>
    <s v="74°76'46.0&quot;W"/>
    <s v="CENTRO"/>
    <s v="COMUNA CENTRO"/>
    <m/>
    <s v="COMUNA CENTRO"/>
    <s v="MASCULINO"/>
    <d v="1899-12-30T14:30:00"/>
    <x v="0"/>
    <x v="0"/>
    <s v="NO APLICA"/>
    <x v="0"/>
    <s v="PARTICULAR"/>
    <n v="139"/>
    <x v="0"/>
    <s v="SI"/>
    <s v="NEGATIVA"/>
    <d v="1995-02-07T00:00:00"/>
    <n v="30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10"/>
    <x v="3"/>
    <m/>
  </r>
  <r>
    <d v="2024-11-03T00:00:00"/>
    <s v="CLL 26 TV 1 ESTE"/>
    <s v="4°19'27&quot;N"/>
    <s v="74°21'40.0&quot;W"/>
    <s v="BOSQUES DEL ORIENTE"/>
    <s v="COMUNA SUR ORIENTAL"/>
    <m/>
    <s v="COMUNA SUR ORIENTAL"/>
    <s v="MASCULINO"/>
    <d v="1899-12-30T19:20:00"/>
    <x v="0"/>
    <x v="0"/>
    <s v="NO APLICA"/>
    <x v="0"/>
    <s v="PARTICULAR"/>
    <n v="134"/>
    <x v="0"/>
    <s v="NO"/>
    <m/>
    <d v="1991-03-01T00:00:00"/>
    <n v="34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10"/>
    <x v="3"/>
    <m/>
  </r>
  <r>
    <d v="2024-11-08T00:00:00"/>
    <s v="VIA GIRARDOT - BOGOTA KM 5+100"/>
    <s v="4°34'79&quot;N"/>
    <s v="74°39'39.0&quot;W"/>
    <s v="VARIANTE"/>
    <m/>
    <s v="CORREG. SUR ORIENTAL"/>
    <s v="CORREG. SUR ORIENTAL"/>
    <s v="MASCULINO"/>
    <d v="1899-12-30T16:20:00"/>
    <x v="0"/>
    <x v="1"/>
    <s v="VEHÍCULO"/>
    <x v="1"/>
    <s v="PARTICULAR"/>
    <n v="157"/>
    <x v="1"/>
    <s v="SI"/>
    <s v="NEGATIVA"/>
    <d v="2002-07-19T00:00:00"/>
    <n v="22"/>
    <x v="0"/>
    <s v="CAMIÓN"/>
    <s v="PÚBLICO"/>
    <n v="132"/>
    <x v="0"/>
    <s v="SI"/>
    <s v="NEGATIVA"/>
    <d v="1999-08-28T00:00:00"/>
    <n v="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0"/>
    <x v="3"/>
    <m/>
  </r>
  <r>
    <d v="2024-11-09T00:00:00"/>
    <s v="VIA BOGOTA - GIRARDOT KM 58+800"/>
    <s v="4°18'09&quot;N"/>
    <s v="74°26'57.0&quot;W"/>
    <s v="VEREDA LA PUERTA"/>
    <m/>
    <s v="CORREG. SUR OCCIDENTAL"/>
    <s v="CORREG. SUR OCCIDENTAL"/>
    <s v="MASCULINO"/>
    <d v="1899-12-30T06:00:00"/>
    <x v="0"/>
    <x v="1"/>
    <s v="VEHÍCULO"/>
    <x v="3"/>
    <s v="PÚBLICO"/>
    <n v="157"/>
    <x v="0"/>
    <s v="SI"/>
    <s v="NEGATIVA"/>
    <d v="1974-07-18T00:00:00"/>
    <n v="50"/>
    <x v="0"/>
    <s v="MOTOCICLETA"/>
    <s v="PARTICULAR"/>
    <m/>
    <x v="1"/>
    <s v="SI"/>
    <s v="NEGATIVA"/>
    <d v="1968-07-08T00:00:00"/>
    <n v="5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0"/>
    <x v="3"/>
    <m/>
  </r>
  <r>
    <d v="2024-11-09T00:00:00"/>
    <s v="VIA BOGOTA - GIRARDOT KM 58+240"/>
    <s v="4°18'09&quot;N"/>
    <s v="74°26'57.0&quot;W"/>
    <s v="VEREDA LA PUERTA"/>
    <m/>
    <s v="CORREG. SUR OCCIDENTAL"/>
    <s v="CORREG. SUR OCCIDENTAL"/>
    <s v="MASCULINO"/>
    <d v="1899-12-30T21:50:00"/>
    <x v="0"/>
    <x v="0"/>
    <s v="NO APLICA"/>
    <x v="1"/>
    <s v="PARTICULAR"/>
    <n v="409"/>
    <x v="1"/>
    <s v="SI"/>
    <s v="NEGATIVA"/>
    <d v="1998-03-05T00:00:00"/>
    <n v="27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10"/>
    <x v="3"/>
    <m/>
  </r>
  <r>
    <d v="2024-11-10T00:00:00"/>
    <s v="KM 4,5 FGGA LA AGUADITA"/>
    <s v="4°37'45&quot;N"/>
    <s v="74°34'15.0&quot;W"/>
    <s v="VEREDA TIERRA NEGRA"/>
    <m/>
    <s v="CORREG. NORTE"/>
    <s v="CORREG. NORTE"/>
    <s v="MASCULINO"/>
    <d v="1899-12-30T11:00:00"/>
    <x v="0"/>
    <x v="1"/>
    <s v="VEHÍCULO"/>
    <x v="3"/>
    <s v="PÚBLICO"/>
    <n v="127"/>
    <x v="0"/>
    <s v="SI"/>
    <s v="NEGATIVA"/>
    <d v="1991-06-27T00:00:00"/>
    <n v="34"/>
    <x v="0"/>
    <s v="MOTOCICLETA"/>
    <s v="PARTICULAR"/>
    <n v="138"/>
    <x v="1"/>
    <s v="SI"/>
    <s v="NEGATIVA"/>
    <d v="1996-09-12T00:00:00"/>
    <n v="28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10"/>
    <x v="3"/>
    <m/>
  </r>
  <r>
    <d v="2024-11-17T00:00:00"/>
    <s v="VIA GIRARDOT - BOGOTA KM 73"/>
    <s v="4°22'05&quot;N"/>
    <s v="74°22'05.0&quot;W"/>
    <s v="VEREDA LA PUERTA"/>
    <m/>
    <s v="CORREG. SUR OCCIDENTAL"/>
    <s v="CORREG. SUR OCCIDENTAL"/>
    <s v="MASCULINO"/>
    <d v="1899-12-30T02:10:00"/>
    <x v="0"/>
    <x v="1"/>
    <s v="VEHÍCULO"/>
    <x v="0"/>
    <s v="PARTICULAR"/>
    <m/>
    <x v="0"/>
    <s v="SI"/>
    <s v="NEGATIVA"/>
    <d v="1976-06-14T00:00:00"/>
    <n v="49"/>
    <x v="0"/>
    <s v="AUTOMÓVIL"/>
    <s v="PARTICULAR"/>
    <n v="143"/>
    <x v="1"/>
    <m/>
    <m/>
    <d v="1978-05-08T00:00:00"/>
    <n v="4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0"/>
    <x v="3"/>
    <m/>
  </r>
  <r>
    <d v="2024-11-13T00:00:00"/>
    <s v="CRA 15 03B 10"/>
    <s v="4°21'01&quot;N"/>
    <s v="74°22'01.0&quot;W"/>
    <s v="VILLA NATALIA"/>
    <s v="COMUNA OCCIDENTAL"/>
    <m/>
    <s v="COMUNA OCCIDENTAL"/>
    <s v="MASCULINO"/>
    <d v="1899-12-30T15:00:00"/>
    <x v="0"/>
    <x v="1"/>
    <s v="VEHÍCULO"/>
    <x v="10"/>
    <s v="PÚBLICO"/>
    <m/>
    <x v="0"/>
    <s v="SI"/>
    <s v="NEGATIVA"/>
    <d v="1994-04-17T00:00:00"/>
    <n v="31"/>
    <x v="0"/>
    <s v="MOTOCICLETA"/>
    <s v="PARTICULAR"/>
    <m/>
    <x v="1"/>
    <s v="SI"/>
    <s v="NEGATIVA"/>
    <d v="1969-05-15T00:00:00"/>
    <n v="56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0"/>
    <x v="3"/>
    <m/>
  </r>
  <r>
    <d v="2024-11-13T00:00:00"/>
    <s v="CLLE 24B LA MACARENA"/>
    <s v="4°19'56&quot;N"/>
    <s v="74°22'59.0&quot;W"/>
    <s v="LA MACARENA"/>
    <s v="COMUNA SUR ORIENTAL"/>
    <m/>
    <s v="COMUNA SUR ORIENTAL"/>
    <s v="MASCULINO"/>
    <d v="1899-12-30T12:30:00"/>
    <x v="0"/>
    <x v="1"/>
    <s v="VEHÍCULO"/>
    <x v="1"/>
    <s v="PARTICULAR"/>
    <m/>
    <x v="1"/>
    <s v="SI"/>
    <s v="NEGATIVA"/>
    <d v="2005-11-04T00:00:00"/>
    <n v="19"/>
    <x v="0"/>
    <s v="CAMPERO"/>
    <s v="PARTICULAR"/>
    <n v="146"/>
    <x v="0"/>
    <s v="SI"/>
    <s v="NEGATIVA"/>
    <d v="1980-01-14T00:00:00"/>
    <n v="4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0"/>
    <x v="3"/>
    <m/>
  </r>
  <r>
    <d v="2024-11-15T00:00:00"/>
    <s v="CRA 6 CLL 19"/>
    <s v="4°33'18&quot;N"/>
    <s v="74°36'51.0&quot;W"/>
    <s v="BALMORAL"/>
    <s v="COMUNA SUR ORIENTAL"/>
    <m/>
    <s v="COMUNA SUR ORIENTAL"/>
    <s v="MASCULINO"/>
    <d v="1899-12-30T09:10:00"/>
    <x v="0"/>
    <x v="1"/>
    <s v="VEHÍCULO"/>
    <x v="0"/>
    <s v="PARTICULAR"/>
    <n v="123"/>
    <x v="0"/>
    <s v="SI"/>
    <s v="NEGATIVA"/>
    <d v="1951-04-01T00:00:00"/>
    <n v="74"/>
    <x v="0"/>
    <s v="MOTOCICLETA"/>
    <s v="PARTICULAR"/>
    <m/>
    <x v="1"/>
    <s v="SI"/>
    <s v="NEGATIVA"/>
    <d v="1995-05-16T00:00:00"/>
    <n v="3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0"/>
    <x v="3"/>
    <m/>
  </r>
  <r>
    <d v="2024-11-16T00:00:00"/>
    <s v="VIA GIRARDOT - BOGOTA KM 58+570"/>
    <s v="4°18'01&quot;N"/>
    <s v="74°27'06.0&quot;W"/>
    <s v="VEREDA LA PUERTA"/>
    <m/>
    <s v="CORREG. SUR OCCIDENTAL"/>
    <s v="CORREG. SUR OCCIDENTAL"/>
    <s v="MASCULINO"/>
    <d v="1899-12-30T19:30:00"/>
    <x v="0"/>
    <x v="2"/>
    <s v="NO APLICA"/>
    <x v="7"/>
    <s v="PÚBLICO"/>
    <n v="157"/>
    <x v="0"/>
    <s v="SI"/>
    <s v="NEGATIVA"/>
    <d v="1977-04-27T00:00:00"/>
    <n v="48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1"/>
    <n v="4"/>
    <m/>
    <n v="1"/>
    <m/>
    <x v="0"/>
    <m/>
    <m/>
    <n v="4"/>
    <x v="0"/>
    <x v="10"/>
    <x v="3"/>
    <m/>
  </r>
  <r>
    <d v="2024-11-21T00:00:00"/>
    <s v="AV. LAS PALMAS CLL 8 CRA 9"/>
    <s v="4°20'30&quot;N"/>
    <s v="74°21'50.0&quot;W"/>
    <s v="CENTRO"/>
    <s v="COMUNA CENTRO"/>
    <m/>
    <s v="COMUNA CENTRO"/>
    <s v="MASCULINO"/>
    <d v="1899-12-30T05:45:00"/>
    <x v="0"/>
    <x v="1"/>
    <s v="VEHÍCULO"/>
    <x v="2"/>
    <s v="PÚBLICO"/>
    <m/>
    <x v="0"/>
    <s v="SI"/>
    <s v="NEGATIVA"/>
    <d v="1997-06-04T00:00:00"/>
    <n v="28"/>
    <x v="0"/>
    <s v="MOTOCICLETA"/>
    <s v="PARTICULAR"/>
    <m/>
    <x v="1"/>
    <s v="SI"/>
    <s v="NEGATIVA"/>
    <d v="1986-08-28T00:00:00"/>
    <n v="3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0"/>
    <x v="3"/>
    <m/>
  </r>
  <r>
    <d v="2024-11-21T00:00:00"/>
    <s v="CLL 25 37 136"/>
    <s v="4°19'74&quot;N"/>
    <s v="74°22'53.0&quot;W"/>
    <s v="COOVIPROF"/>
    <s v="COMUNA SUR OCCIDENTAL"/>
    <m/>
    <s v="COMUNA SUR OCCIDENTAL"/>
    <s v="MASCULINO"/>
    <d v="1899-12-30T22:00:00"/>
    <x v="0"/>
    <x v="1"/>
    <s v="VEHÍCULO"/>
    <x v="1"/>
    <s v="PARTICULAR"/>
    <n v="157"/>
    <x v="1"/>
    <s v="SI"/>
    <s v="NEGATIVA"/>
    <d v="2004-12-27T00:00:00"/>
    <n v="20"/>
    <x v="0"/>
    <s v="MOTOCICLETA"/>
    <s v="PARTICULAR"/>
    <n v="157"/>
    <x v="2"/>
    <s v="SI"/>
    <s v="NEGATIVA"/>
    <d v="2001-10-21T00:00:00"/>
    <n v="23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0"/>
    <m/>
    <m/>
    <n v="1"/>
    <x v="0"/>
    <x v="10"/>
    <x v="3"/>
    <m/>
  </r>
  <r>
    <d v="2024-11-23T00:00:00"/>
    <s v="CLL 24B TV 16A"/>
    <s v="4°33'32&quot;N"/>
    <s v="74°31'75.0&quot;W"/>
    <s v="SECTOR COLOMA"/>
    <s v="COMUNA OCCIDENTAL"/>
    <m/>
    <s v="COMUNA OCCIDENTAL"/>
    <s v="MASCULINO"/>
    <d v="1899-12-30T20:20:00"/>
    <x v="0"/>
    <x v="1"/>
    <s v="VEHÍCULO"/>
    <x v="0"/>
    <s v="PÚBLICO"/>
    <m/>
    <x v="0"/>
    <s v="SI"/>
    <s v="NEGATIVA"/>
    <d v="1989-12-15T00:00:00"/>
    <n v="35"/>
    <x v="0"/>
    <s v="MOTOCICLETA"/>
    <s v="PARTICULAR"/>
    <n v="114"/>
    <x v="1"/>
    <m/>
    <m/>
    <d v="1993-02-13T00:00:00"/>
    <n v="32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0"/>
    <x v="3"/>
    <m/>
  </r>
  <r>
    <d v="2024-11-23T00:00:00"/>
    <s v="CLL 23 11 20"/>
    <s v="4°33'13&quot;N"/>
    <m/>
    <s v="MANILA"/>
    <s v="COMUNA OCCIDENTAL"/>
    <m/>
    <s v="COMUNA OCCIDENTAL"/>
    <s v="MASCULINO"/>
    <d v="1899-12-30T18:00:00"/>
    <x v="0"/>
    <x v="0"/>
    <s v="NO APLICA"/>
    <x v="1"/>
    <s v="PARTICULAR"/>
    <n v="115"/>
    <x v="0"/>
    <s v="SI"/>
    <s v="NEGATIVA"/>
    <d v="1998-02-05T00:00:00"/>
    <n v="27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10"/>
    <x v="3"/>
    <m/>
  </r>
  <r>
    <d v="2024-11-24T00:00:00"/>
    <s v="VIA BOGOTA - GIRARDOT KM 57+600"/>
    <s v="4°29'55&quot;N"/>
    <s v="74°45'78.0&quot;W"/>
    <s v="VEREDA LA PUERTA"/>
    <m/>
    <s v="CORREG. SUR OCCIDENTAL"/>
    <s v="CORREG. SUR OCCIDENTAL"/>
    <s v="MASCULINO"/>
    <d v="1899-12-30T15:30:00"/>
    <x v="0"/>
    <x v="1"/>
    <s v="VEHÍCULO"/>
    <x v="0"/>
    <s v="PARTICULAR"/>
    <n v="121"/>
    <x v="1"/>
    <s v="SI"/>
    <s v="POSITIVA"/>
    <d v="1975-08-30T00:00:00"/>
    <n v="49"/>
    <x v="0"/>
    <s v="CAMIONETA"/>
    <s v="PARTICULAR"/>
    <m/>
    <x v="2"/>
    <s v="SI"/>
    <s v="NEGATIVA"/>
    <d v="1978-04-25T00:00:00"/>
    <n v="47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10"/>
    <x v="3"/>
    <m/>
  </r>
  <r>
    <d v="2024-11-24T00:00:00"/>
    <s v="CLL 22 CLL 23B"/>
    <s v="4°33'00&quot;N"/>
    <s v="74°38'02.0&quot;W"/>
    <s v="SECTOR EL INDIO"/>
    <s v="COMUNA SUR OCCIDENTAL"/>
    <m/>
    <s v="COMUNA SUR OCCIDENTAL"/>
    <s v="MASCULINO"/>
    <d v="1899-12-30T03:50:00"/>
    <x v="0"/>
    <x v="1"/>
    <s v="VEHÍCULO"/>
    <x v="0"/>
    <s v="PARTICULAR"/>
    <n v="101"/>
    <x v="1"/>
    <s v="SI"/>
    <s v="NEGATIVA"/>
    <d v="1993-04-20T00:00:00"/>
    <n v="32"/>
    <x v="0"/>
    <s v="MOTOCICLETA"/>
    <s v="PARTICULAR"/>
    <n v="115"/>
    <x v="1"/>
    <s v="SI"/>
    <s v="POSITIVA"/>
    <d v="1982-06-17T00:00:00"/>
    <n v="43"/>
    <e v="#NAME?"/>
    <s v="MOTOCICLETA"/>
    <s v="PARTICULAR"/>
    <m/>
    <x v="1"/>
    <s v="SI"/>
    <s v="NEGATIVA"/>
    <d v="2002-09-02T00:00:00"/>
    <n v="22"/>
    <e v="#NAME?"/>
    <x v="1"/>
    <m/>
    <x v="0"/>
    <m/>
    <m/>
    <x v="0"/>
    <m/>
    <x v="0"/>
    <m/>
    <m/>
    <x v="0"/>
    <m/>
    <m/>
    <m/>
    <m/>
    <x v="1"/>
    <n v="2"/>
    <m/>
    <n v="2"/>
    <x v="0"/>
    <x v="10"/>
    <x v="3"/>
    <m/>
  </r>
  <r>
    <d v="2024-11-25T00:00:00"/>
    <s v="CLL 24 12 102"/>
    <s v="4°19'50&quot;N"/>
    <s v="74°22'43.0&quot;W"/>
    <s v="SECTOR EL INDIO"/>
    <s v="COMUNA SUR OCCIDENTAL"/>
    <m/>
    <s v="COMUNA SUR OCCIDENTAL"/>
    <s v="MASCULINO"/>
    <d v="1899-12-30T17:40:00"/>
    <x v="0"/>
    <x v="0"/>
    <s v="NO APLICA"/>
    <x v="1"/>
    <s v="PARTICULAR"/>
    <n v="102"/>
    <x v="1"/>
    <s v="SI"/>
    <s v="NEGATIVA"/>
    <d v="2000-06-07T00:00:00"/>
    <n v="2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10"/>
    <x v="3"/>
    <m/>
  </r>
  <r>
    <d v="2024-11-27T00:00:00"/>
    <s v="CRA 12 CLL 3"/>
    <s v="4°20'46&quot;N"/>
    <s v="74°21'58.0&quot;W"/>
    <s v="GAITAN"/>
    <s v="COMUNA NORTE"/>
    <m/>
    <s v="COMUNA NORTE"/>
    <s v="MASCULINO"/>
    <d v="1899-12-30T19:30:00"/>
    <x v="0"/>
    <x v="1"/>
    <s v="VEHÍCULO"/>
    <x v="1"/>
    <s v="PARTICULAR"/>
    <n v="123"/>
    <x v="1"/>
    <s v="SI"/>
    <s v="NEGATIVA"/>
    <d v="1999-01-22T00:00:00"/>
    <n v="26"/>
    <x v="0"/>
    <s v="MOTOCICLETA"/>
    <s v="PARTICULAR"/>
    <s v="102-105"/>
    <x v="1"/>
    <s v="SI"/>
    <s v="NEGATIVA"/>
    <d v="1995-07-25T00:00:00"/>
    <n v="2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10"/>
    <x v="3"/>
    <m/>
  </r>
  <r>
    <d v="2024-11-29T00:00:00"/>
    <s v="CRA 6 15 ESQUINA"/>
    <s v="4°20'86&quot;N"/>
    <s v="74°21'44.0&quot;W"/>
    <s v="COBURGO"/>
    <s v="COMUNA ORIENTAL"/>
    <m/>
    <s v="COMUNA ORIENTAL"/>
    <s v="MASCULINO"/>
    <d v="1899-12-30T15:04:00"/>
    <x v="0"/>
    <x v="1"/>
    <s v="VEHÍCULO"/>
    <x v="1"/>
    <s v="PARTICULAR"/>
    <n v="122"/>
    <x v="1"/>
    <s v="SI"/>
    <s v="NEGATIVA"/>
    <d v="2003-02-01T00:00:00"/>
    <n v="22"/>
    <x v="0"/>
    <s v="AUTOMÓVIL"/>
    <s v="PARTICULAR"/>
    <m/>
    <x v="2"/>
    <s v="SI"/>
    <s v="NEGATIVA"/>
    <d v="1982-07-17T00:00:00"/>
    <n v="42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0"/>
    <x v="3"/>
    <m/>
  </r>
  <r>
    <d v="2024-11-29T00:00:00"/>
    <s v="VIA GIRARDOT - BOGOTA KM 77+230"/>
    <s v="4°23'46&quot;N"/>
    <s v="74°23'21.0&quot;W"/>
    <s v="VEREDA USATAMA"/>
    <m/>
    <s v="CORREG. OCCIDENTAL"/>
    <s v="CORREG. OCCIDENTAL"/>
    <m/>
    <d v="1899-12-30T01:45:00"/>
    <x v="1"/>
    <x v="0"/>
    <s v="NO APLICA"/>
    <x v="9"/>
    <m/>
    <m/>
    <x v="2"/>
    <m/>
    <m/>
    <m/>
    <n v="125"/>
    <x v="0"/>
    <m/>
    <m/>
    <m/>
    <x v="0"/>
    <m/>
    <m/>
    <m/>
    <n v="125"/>
    <e v="#NAME?"/>
    <m/>
    <m/>
    <m/>
    <x v="0"/>
    <m/>
    <m/>
    <m/>
    <n v="125"/>
    <e v="#NAME?"/>
    <x v="0"/>
    <m/>
    <x v="1"/>
    <m/>
    <m/>
    <x v="0"/>
    <m/>
    <x v="0"/>
    <m/>
    <m/>
    <x v="0"/>
    <m/>
    <m/>
    <m/>
    <m/>
    <x v="0"/>
    <m/>
    <m/>
    <m/>
    <x v="1"/>
    <x v="10"/>
    <x v="3"/>
    <s v="CON MUERTOS"/>
  </r>
  <r>
    <d v="2024-11-30T00:00:00"/>
    <s v="CLL 22 35 64"/>
    <s v="4°19'47&quot;N"/>
    <s v="74°22'55.0&quot;W"/>
    <s v="LA VENTA"/>
    <s v="COMUNA SUR OCCIDENTAL"/>
    <m/>
    <s v="COMUNA SUR OCCIDENTAL"/>
    <s v="MASCULINO"/>
    <d v="1899-12-30T11:00:00"/>
    <x v="1"/>
    <x v="1"/>
    <s v="VEHÍCULO"/>
    <x v="5"/>
    <s v="PARTICULAR"/>
    <m/>
    <x v="3"/>
    <s v="NO"/>
    <m/>
    <d v="1977-10-07T00:00:00"/>
    <n v="47"/>
    <x v="0"/>
    <s v="VOLQUETA"/>
    <s v="PÚBLICO"/>
    <n v="157"/>
    <x v="2"/>
    <s v="SI"/>
    <s v="NEGATIVA"/>
    <d v="1993-10-27T00:00:00"/>
    <n v="3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10"/>
    <x v="3"/>
    <s v="CON MUERTOS"/>
  </r>
  <r>
    <d v="2024-12-02T00:00:00"/>
    <s v="AV LAS PALMAS 12 603"/>
    <s v="4°20'34&quot;N"/>
    <s v="74°22'13.0&quot;W"/>
    <s v="LUXEMBURGO"/>
    <s v="COMUNA CENTRO"/>
    <m/>
    <s v="COMUNA CENTRO"/>
    <s v="MASCULINO"/>
    <d v="1899-12-30T07:30:00"/>
    <x v="0"/>
    <x v="1"/>
    <s v="VEHÍCULO"/>
    <x v="1"/>
    <s v="PARTICULAR"/>
    <n v="102"/>
    <x v="0"/>
    <s v="SI"/>
    <s v="NEGATIVA"/>
    <d v="2004-07-30T00:00:00"/>
    <n v="20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11"/>
    <x v="3"/>
    <m/>
  </r>
  <r>
    <d v="2024-12-18T00:00:00"/>
    <s v="CALL 22 CON 44"/>
    <s v="4°32'83&quot;N"/>
    <s v="74°38'92.0&quot;W"/>
    <s v="LA GRAN COLOMBIA"/>
    <s v="COMUNA SUR OCCIDENTAL"/>
    <m/>
    <s v="COMUNA SUR OCCIDENTAL"/>
    <s v="MASCULINO"/>
    <d v="1899-12-30T23:00:00"/>
    <x v="0"/>
    <x v="1"/>
    <s v="VEHÍCULO"/>
    <x v="0"/>
    <s v="PARTICULAR"/>
    <m/>
    <x v="0"/>
    <s v="SI"/>
    <s v="NEGATIVA"/>
    <d v="1993-11-06T00:00:00"/>
    <n v="31"/>
    <x v="0"/>
    <s v="MOTOCICLETA"/>
    <s v="PARTICULAR"/>
    <n v="116"/>
    <x v="0"/>
    <m/>
    <m/>
    <d v="1988-05-27T00:00:00"/>
    <n v="3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1"/>
    <x v="3"/>
    <m/>
  </r>
  <r>
    <d v="2024-12-09T00:00:00"/>
    <s v="VIA FUSAGASUGA PASCA KM3"/>
    <s v="4°19'31&quot;N"/>
    <s v="74°20'43.0&quot;W"/>
    <s v="SECTOR ALASKA"/>
    <s v="COMUNA ORIENTAL"/>
    <m/>
    <s v="COMUNA ORIENTAL"/>
    <s v="MASCULINO"/>
    <d v="1899-12-30T11:30:00"/>
    <x v="0"/>
    <x v="1"/>
    <s v="VEHÍCULO"/>
    <x v="1"/>
    <s v="PARTICULAR"/>
    <m/>
    <x v="1"/>
    <s v="SI"/>
    <s v="NEGATIVA"/>
    <d v="1994-10-21T00:00:00"/>
    <n v="30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1"/>
    <x v="3"/>
    <m/>
  </r>
  <r>
    <d v="2024-12-13T00:00:00"/>
    <s v="TV 4 9A 10 ESTE"/>
    <s v="4°20'35&quot;N"/>
    <s v="74°21'19.0&quot;W"/>
    <s v="PEKIN"/>
    <s v="COMUNA ORIENTAL"/>
    <m/>
    <s v="COMUNA ORIENTAL"/>
    <m/>
    <d v="1899-12-30T17:50:00"/>
    <x v="0"/>
    <x v="0"/>
    <s v="NO APLICA"/>
    <x v="9"/>
    <m/>
    <m/>
    <x v="2"/>
    <m/>
    <m/>
    <m/>
    <n v="12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m/>
    <m/>
    <x v="0"/>
    <m/>
    <x v="0"/>
    <m/>
    <m/>
    <x v="0"/>
    <m/>
    <m/>
    <m/>
    <m/>
    <x v="0"/>
    <m/>
    <m/>
    <n v="1"/>
    <x v="0"/>
    <x v="11"/>
    <x v="3"/>
    <m/>
  </r>
  <r>
    <d v="2024-12-17T00:00:00"/>
    <s v="CLL 22 38 29"/>
    <s v="4°19'46&quot;N"/>
    <s v="74°23'3.0&quot;W"/>
    <s v="COOVIPROF"/>
    <s v="COMUNA SUR OCCIDENTAL"/>
    <m/>
    <s v="COMUNA SUR OCCIDENTAL"/>
    <s v="MASCULINO"/>
    <d v="1899-12-30T14:40:00"/>
    <x v="0"/>
    <x v="0"/>
    <s v="MOTOCICLETA"/>
    <x v="1"/>
    <s v="PARTICULAR"/>
    <n v="102"/>
    <x v="1"/>
    <s v="SI "/>
    <s v="NEGATIVA"/>
    <d v="1994-02-08T00:00:00"/>
    <n v="31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1"/>
    <x v="3"/>
    <m/>
  </r>
  <r>
    <d v="2024-12-18T00:00:00"/>
    <s v="CRA 2 CALLE 22"/>
    <s v="4°32'65&quot;N"/>
    <s v="74°36'31.0&quot;W"/>
    <s v="PRADOS DE ALTA GRACIA"/>
    <s v="COMUNA SUR ORIENTAL"/>
    <m/>
    <s v="COMUNA SUR ORIENTAL"/>
    <s v="MASCULINO"/>
    <d v="1899-12-30T01:10:00"/>
    <x v="0"/>
    <x v="1"/>
    <s v="VEHÍCULO"/>
    <x v="1"/>
    <s v="PARTICULAR"/>
    <n v="118"/>
    <x v="1"/>
    <s v="SI"/>
    <s v="POSITIVA"/>
    <d v="1993-01-20T00:00:00"/>
    <n v="32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1"/>
    <x v="3"/>
    <m/>
  </r>
  <r>
    <d v="2024-12-22T00:00:00"/>
    <s v="AV LAS PALMAS 16 - 16"/>
    <s v="4°20'33&quot;N"/>
    <s v="74°22'11.0&quot;W"/>
    <s v="SECTOR SABANETA"/>
    <s v="COMUNA OCCIDENTAL"/>
    <m/>
    <s v="COMUNA OCCIDENTAL"/>
    <s v="MASCULINO"/>
    <d v="1899-12-30T02:40:00"/>
    <x v="0"/>
    <x v="2"/>
    <s v="NO APLICA"/>
    <x v="1"/>
    <s v="PARTICULAR"/>
    <n v="139"/>
    <x v="1"/>
    <s v="NO"/>
    <m/>
    <d v="2009-11-29T00:00:00"/>
    <n v="1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1"/>
    <x v="3"/>
    <m/>
  </r>
  <r>
    <d v="2024-12-20T00:00:00"/>
    <s v="AV EUCALIPTOS"/>
    <s v="4°17'47&quot;N"/>
    <s v="74°27'11.0&quot;W"/>
    <s v="VEREDA LA PUERTA"/>
    <m/>
    <s v="CORREG. SUR OCCIDENTAL"/>
    <s v="CORREG. SUR OCCIDENTAL"/>
    <s v="MASCULINO"/>
    <d v="1899-12-30T18:30:00"/>
    <x v="0"/>
    <x v="1"/>
    <s v="VEHÍCULO"/>
    <x v="3"/>
    <s v="PÚBLICO"/>
    <n v="134"/>
    <x v="0"/>
    <s v="SI"/>
    <s v="NEGATIVA"/>
    <d v="1990-12-01T00:00:00"/>
    <n v="34"/>
    <x v="0"/>
    <s v="MOTOCICLETA"/>
    <s v="PARTICULAR"/>
    <n v="139"/>
    <x v="1"/>
    <m/>
    <m/>
    <d v="2000-01-12T00:00:00"/>
    <n v="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1"/>
    <x v="3"/>
    <m/>
  </r>
  <r>
    <d v="2024-12-15T00:00:00"/>
    <s v="VIA GIRARDOT - BOGOTA KM 56+100"/>
    <s v="4°17'15&quot;N"/>
    <s v="74°28'06.0&quot;W"/>
    <s v="VEREDA LA PUERTA"/>
    <m/>
    <s v="CORREG. SUR OCCIDENTAL"/>
    <s v="CORREG. SUR OCCIDENTAL"/>
    <s v="FEMENINO"/>
    <d v="1899-12-30T18:50:00"/>
    <x v="0"/>
    <x v="1"/>
    <s v="VEHÍCULO"/>
    <x v="0"/>
    <s v="PARTICULAR"/>
    <m/>
    <x v="0"/>
    <s v="SI"/>
    <s v="NEGATIVA"/>
    <d v="1990-01-06T00:00:00"/>
    <n v="35"/>
    <x v="0"/>
    <s v="MOTOCICLETA"/>
    <s v="PARTICULAR"/>
    <n v="157"/>
    <x v="1"/>
    <s v="SI"/>
    <s v="NEGATIVA"/>
    <d v="1984-08-18T00:00:00"/>
    <n v="40"/>
    <e v="#NAME?"/>
    <m/>
    <m/>
    <m/>
    <x v="0"/>
    <m/>
    <m/>
    <m/>
    <n v="125"/>
    <e v="#NAME?"/>
    <x v="1"/>
    <m/>
    <x v="0"/>
    <m/>
    <m/>
    <x v="1"/>
    <n v="1"/>
    <x v="0"/>
    <m/>
    <m/>
    <x v="0"/>
    <m/>
    <m/>
    <m/>
    <m/>
    <x v="1"/>
    <n v="1"/>
    <m/>
    <n v="2"/>
    <x v="0"/>
    <x v="11"/>
    <x v="3"/>
    <m/>
  </r>
  <r>
    <d v="2024-12-02T00:00:00"/>
    <s v="VIA GIRARDOT - BOGOTA KM 59+990"/>
    <s v="4°18'34&quot;N"/>
    <s v="74°26'27.0&quot;W"/>
    <s v="VEREDA LA PUERTA"/>
    <m/>
    <s v="CORREG. SUR OCCIDENTAL"/>
    <s v="CORREG. SUR OCCIDENTAL"/>
    <s v="MASCULINO"/>
    <d v="1899-12-30T03:30:00"/>
    <x v="1"/>
    <x v="2"/>
    <s v="NO APLICA"/>
    <x v="1"/>
    <s v="PARTICULAR"/>
    <m/>
    <x v="3"/>
    <s v="NO"/>
    <m/>
    <d v="1999-09-01T00:00:00"/>
    <n v="25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11"/>
    <x v="3"/>
    <s v="CON MUERTOS"/>
  </r>
  <r>
    <d v="2025-01-01T00:00:00"/>
    <s v="VIA GIRARDOT - BOGOTA KM 7+1000"/>
    <s v="4°21'17&quot;N"/>
    <s v="74°22'33.0&quot;W"/>
    <s v="VEREDA EL RESGUARDO"/>
    <m/>
    <s v="CORREG. OCCIDENTAL"/>
    <s v="CORREG. OCCIDENTAL"/>
    <s v="MASCULINO"/>
    <d v="1899-12-30T19:11:00"/>
    <x v="0"/>
    <x v="1"/>
    <s v="VEHÍCULO"/>
    <x v="1"/>
    <s v="PARTICULAR"/>
    <n v="121"/>
    <x v="1"/>
    <s v="SI"/>
    <s v="NEGATIVA"/>
    <d v="1998-05-17T00:00:00"/>
    <n v="27"/>
    <x v="0"/>
    <s v="AUTOMÓVIL"/>
    <s v="PARTICULAR"/>
    <m/>
    <x v="2"/>
    <s v="SI"/>
    <s v="NEGATIVA"/>
    <d v="1979-09-24T00:00:00"/>
    <n v="4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4"/>
    <m/>
  </r>
  <r>
    <d v="2025-01-03T00:00:00"/>
    <s v="VIA GIRARDOT - BOGOTA KM 75+300"/>
    <s v="4°23'05&quot;N"/>
    <s v="74°23'11.0&quot;W"/>
    <s v="VEREDA USATAMA"/>
    <m/>
    <s v="CORREG. OCCIDENTAL"/>
    <s v="CORREG. OCCIDENTAL"/>
    <s v="MASCULINO"/>
    <d v="1899-12-30T11:25:00"/>
    <x v="0"/>
    <x v="0"/>
    <s v="VEHÍCULO"/>
    <x v="1"/>
    <s v="OFICIAL"/>
    <n v="102"/>
    <x v="0"/>
    <s v="SI"/>
    <s v="NEGATIVA"/>
    <d v="1981-08-16T00:00:00"/>
    <n v="43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0"/>
    <x v="4"/>
    <m/>
  </r>
  <r>
    <d v="2025-01-07T00:00:00"/>
    <s v="VIA GIRARDOT - BOGOTA KM 59+980"/>
    <s v="4°18'34&quot;N"/>
    <s v="74°26'29.0&quot;W"/>
    <s v="VEREDA LA PUERTA"/>
    <m/>
    <s v="CORREG. SUR OCCIDENTAL"/>
    <s v="CORREG. SUR OCCIDENTAL"/>
    <s v="MASCULINO"/>
    <d v="1899-12-30T23:25:00"/>
    <x v="0"/>
    <x v="2"/>
    <s v="NO APLICA"/>
    <x v="1"/>
    <s v="PARTICULAR"/>
    <m/>
    <x v="0"/>
    <s v="SI"/>
    <s v="NEGATIVA"/>
    <d v="1998-05-18T00:00:00"/>
    <n v="27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m/>
    <x v="0"/>
    <n v="1"/>
    <m/>
    <x v="0"/>
    <m/>
    <m/>
    <m/>
    <m/>
    <x v="0"/>
    <m/>
    <m/>
    <n v="1"/>
    <x v="0"/>
    <x v="0"/>
    <x v="4"/>
    <m/>
  </r>
  <r>
    <d v="2025-01-08T00:00:00"/>
    <s v="VIA GIRARDOT - BOGOTA KM 70+500"/>
    <s v="4°21'04&quot;N"/>
    <s v="74°22'48.0&quot;W"/>
    <s v="VEREDA CUCHARAL"/>
    <m/>
    <s v="CORREG. OCCIDENTAL"/>
    <s v="CORREG. OCCIDENTAL"/>
    <s v="MASCULINO"/>
    <d v="1899-12-30T20:54:00"/>
    <x v="0"/>
    <x v="1"/>
    <s v="VEHÍCULO"/>
    <x v="0"/>
    <s v="PARTICULAR"/>
    <m/>
    <x v="0"/>
    <s v="SI"/>
    <s v="NEGATIVA"/>
    <d v="1986-02-19T00:00:00"/>
    <n v="39"/>
    <x v="0"/>
    <s v="MOTOCICLETA"/>
    <s v="PARTICULAR"/>
    <n v="157"/>
    <x v="1"/>
    <s v="SI"/>
    <s v="NEGATIVA"/>
    <d v="1996-10-13T00:00:00"/>
    <n v="28"/>
    <e v="#NAME?"/>
    <m/>
    <m/>
    <m/>
    <x v="0"/>
    <m/>
    <m/>
    <m/>
    <n v="125"/>
    <e v="#NAME?"/>
    <x v="1"/>
    <m/>
    <x v="0"/>
    <m/>
    <m/>
    <x v="1"/>
    <m/>
    <x v="0"/>
    <m/>
    <n v="1"/>
    <x v="0"/>
    <m/>
    <m/>
    <m/>
    <m/>
    <x v="1"/>
    <n v="1"/>
    <m/>
    <n v="2"/>
    <x v="0"/>
    <x v="0"/>
    <x v="4"/>
    <m/>
  </r>
  <r>
    <d v="2025-01-10T00:00:00"/>
    <s v="CRA 6 No. 16-85"/>
    <s v="4°32'67&quot;N"/>
    <s v="74°40'76.0&quot;W"/>
    <s v="BALMORAL"/>
    <s v="COMUNA SUR ORIENTAL"/>
    <m/>
    <s v="COMUNA SUR ORIENTAL"/>
    <s v="MASCULINO"/>
    <d v="1899-12-30T19:40:00"/>
    <x v="0"/>
    <x v="0"/>
    <s v="NO APLICA"/>
    <x v="1"/>
    <s v="PARTICULAR"/>
    <n v="139"/>
    <x v="0"/>
    <s v="SI"/>
    <s v="NEGATIVA"/>
    <d v="1986-03-26T00:00:00"/>
    <n v="39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0"/>
    <x v="4"/>
    <m/>
  </r>
  <r>
    <d v="2025-01-11T00:00:00"/>
    <s v="CALLE 22 35 - 64"/>
    <s v="4°19'47&quot;N"/>
    <s v="74°22'54.0&quot;W"/>
    <s v="COOVIPROF"/>
    <s v="COMUNA SUR OCCIDENTAL"/>
    <m/>
    <s v="COMUNA SUR OCCIDENTAL"/>
    <s v="MASCULINO"/>
    <d v="1899-12-30T07:10:00"/>
    <x v="0"/>
    <x v="1"/>
    <s v="VEHÍCULO"/>
    <x v="1"/>
    <s v="PARTICULAR"/>
    <n v="157"/>
    <x v="1"/>
    <s v="SI"/>
    <s v="NEGATIVA"/>
    <d v="1997-08-08T00:00:00"/>
    <n v="27"/>
    <x v="0"/>
    <s v="CAMIONETA"/>
    <s v="PARTICULAR"/>
    <m/>
    <x v="2"/>
    <s v="SI"/>
    <s v="NEGATIVA"/>
    <d v="1977-07-28T00:00:00"/>
    <n v="4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4"/>
    <m/>
  </r>
  <r>
    <d v="2025-01-12T00:00:00"/>
    <s v="VIA GIRARDOT - BOGOTA KM 59+200"/>
    <s v="4°17'56&quot;N"/>
    <s v="74°27'11.0&quot;W"/>
    <s v="VEREDA LA PUERTA"/>
    <m/>
    <s v="CORREG. SUR OCCIDENTAL"/>
    <s v="CORREG. SUR OCCIDENTAL"/>
    <s v="MASCULINO"/>
    <d v="1899-12-30T06:27:00"/>
    <x v="1"/>
    <x v="1"/>
    <s v="OBJETO FIJO"/>
    <x v="0"/>
    <s v="PARTICULAR"/>
    <n v="157"/>
    <x v="3"/>
    <s v="NO"/>
    <m/>
    <d v="1994-06-16T00:00:00"/>
    <n v="31"/>
    <x v="0"/>
    <s v="CAMIÓN"/>
    <s v="PÚBLICO"/>
    <m/>
    <x v="2"/>
    <m/>
    <m/>
    <m/>
    <n v="125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m/>
    <n v="1"/>
    <n v="4"/>
    <x v="1"/>
    <x v="0"/>
    <x v="4"/>
    <s v="CON MUERTOS"/>
  </r>
  <r>
    <d v="2025-01-13T00:00:00"/>
    <s v="CALLE 11 CON CRA 6"/>
    <s v="4°20'25&quot;N"/>
    <s v="74°21'42.0&quot;W"/>
    <s v="CENTRO"/>
    <s v="COMUNA CENTRO"/>
    <m/>
    <s v="COMUNA CENTRO"/>
    <s v="MASCULINO"/>
    <d v="1899-12-30T00:10:00"/>
    <x v="0"/>
    <x v="1"/>
    <s v="VEHÍCULO"/>
    <x v="1"/>
    <s v="PARTICULAR"/>
    <n v="115"/>
    <x v="1"/>
    <s v="SI"/>
    <s v="POSITIVA"/>
    <d v="2005-01-25T00:00:00"/>
    <n v="20"/>
    <x v="0"/>
    <s v="MOTOCICLETA"/>
    <s v="PARTICULAR"/>
    <n v="115"/>
    <x v="0"/>
    <s v="SI"/>
    <s v="POSITIVA"/>
    <d v="2007-07-01T00:00:00"/>
    <n v="1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0"/>
    <x v="4"/>
    <m/>
  </r>
  <r>
    <d v="2025-01-14T00:00:00"/>
    <s v="VIA GIRARDOT - BOGOTA KM 5+350"/>
    <s v="4°20'56&quot;N"/>
    <s v="74°23'28.0&quot;W"/>
    <s v="VEREDA NOVILLERO"/>
    <m/>
    <s v="CORREG. OCCIDENTAL"/>
    <s v="CORREG. OCCIDENTAL"/>
    <s v="MASCULINO"/>
    <d v="1899-12-30T18:16:00"/>
    <x v="0"/>
    <x v="1"/>
    <s v="VEHÍCULO"/>
    <x v="1"/>
    <s v="PARTICULAR"/>
    <n v="132"/>
    <x v="1"/>
    <s v="SI"/>
    <s v="NEGATIVA"/>
    <d v="1981-09-02T00:00:00"/>
    <n v="43"/>
    <x v="0"/>
    <s v="CAMIONETA"/>
    <s v="PARTICULAR"/>
    <m/>
    <x v="2"/>
    <s v="SI"/>
    <s v="NEGATIVA"/>
    <d v="1977-12-28T00:00:00"/>
    <n v="4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4"/>
    <m/>
  </r>
  <r>
    <d v="2025-01-17T00:00:00"/>
    <s v="CRA 6 19A 58"/>
    <s v="4°33'35&quot;N"/>
    <s v="74°36'60.0&quot;W"/>
    <s v="BALMORAL"/>
    <s v="COMUNA SUR ORIENTAL"/>
    <m/>
    <s v="COMUNA SUR ORIENTAL"/>
    <s v="MASCULINO"/>
    <d v="1899-12-30T20:30:00"/>
    <x v="0"/>
    <x v="0"/>
    <s v="NO APLICA"/>
    <x v="1"/>
    <s v="PARTICULAR"/>
    <n v="139"/>
    <x v="1"/>
    <s v="SI"/>
    <s v="NEGATIVA"/>
    <d v="1999-09-13T00:00:00"/>
    <n v="2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0"/>
    <x v="4"/>
    <m/>
  </r>
  <r>
    <d v="2025-01-18T00:00:00"/>
    <s v="VIA BOGOTA - GIRARDOT KM 63+250"/>
    <s v="4°19'30&quot;N"/>
    <s v="74°25'04.0&quot;W"/>
    <s v="JAIBANA"/>
    <m/>
    <s v="CORREG. SUR OCCIDENTAL"/>
    <s v="CORREG. SUR OCCIDENTAL"/>
    <s v="MASCULINO"/>
    <d v="1899-12-30T11:45:00"/>
    <x v="0"/>
    <x v="1"/>
    <s v="OBJETO FIJO"/>
    <x v="1"/>
    <s v="PARTICULAR"/>
    <n v="157"/>
    <x v="1"/>
    <s v="SI"/>
    <s v="NEGATIVA"/>
    <d v="1997-10-15T00:00:00"/>
    <n v="27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4"/>
    <m/>
  </r>
  <r>
    <d v="2025-01-20T00:00:00"/>
    <s v="VIA GIRARDOT - BOGOTA KM 52+850"/>
    <s v="4°27'20&quot;N"/>
    <s v="74°29'27.0&quot;W"/>
    <s v="VEREDA LA PUERTA"/>
    <m/>
    <s v="CORREG. SUR OCCIDENTAL"/>
    <s v="CORREG. SUR OCCIDENTAL"/>
    <s v="MASCULINO"/>
    <d v="1899-12-30T18:30:00"/>
    <x v="0"/>
    <x v="1"/>
    <s v="VEHÍCULO"/>
    <x v="6"/>
    <s v="PÚBLICO"/>
    <n v="102"/>
    <x v="1"/>
    <s v="SI"/>
    <s v="NEGATIVA"/>
    <d v="1985-01-06T00:00:00"/>
    <n v="40"/>
    <x v="0"/>
    <s v="MOTOCICLETA"/>
    <s v="PARTICULAR"/>
    <n v="102"/>
    <x v="1"/>
    <s v="SI"/>
    <s v="NEGATIVA"/>
    <d v="2001-01-18T00:00:00"/>
    <n v="2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4"/>
    <m/>
  </r>
  <r>
    <d v="2025-01-17T00:00:00"/>
    <s v="VIA GIRARDOT - BOGOTA KM 60+950"/>
    <s v="4°18'53&quot;N"/>
    <s v="74°26'3.0&quot;W"/>
    <s v="VEREDA LA PUERTA"/>
    <m/>
    <s v="CORREG. SUR OCCIDENTAL"/>
    <s v="CORREG. SUR OCCIDENTAL"/>
    <s v="MASCULINO"/>
    <d v="1899-12-30T20:00:00"/>
    <x v="0"/>
    <x v="1"/>
    <s v="VEHÍCULO"/>
    <x v="1"/>
    <s v="PARTICULAR"/>
    <n v="157"/>
    <x v="1"/>
    <s v="SI"/>
    <s v="NEGATIVA"/>
    <d v="1973-10-25T00:00:00"/>
    <n v="51"/>
    <x v="0"/>
    <s v="MOTOCICLETA"/>
    <s v="PARTICULAR"/>
    <m/>
    <x v="1"/>
    <s v="SI"/>
    <s v="NEGATIVA"/>
    <d v="2000-06-01T00:00:00"/>
    <n v="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0"/>
    <x v="4"/>
    <m/>
  </r>
  <r>
    <d v="2025-01-22T00:00:00"/>
    <s v="VIA GIRARDOT - BOGOTA KM 58+100"/>
    <s v="4°17'54&quot;N"/>
    <s v="74°27'14.0&quot;W"/>
    <s v="VEREDA LA PUERTA"/>
    <m/>
    <s v="CORREG. SUR OCCIDENTAL"/>
    <s v="CORREG. SUR OCCIDENTAL"/>
    <s v="MASCULINO"/>
    <d v="1899-12-30T19:10:00"/>
    <x v="1"/>
    <x v="0"/>
    <s v="NO APLICA"/>
    <x v="2"/>
    <s v="PARTICULAR"/>
    <m/>
    <x v="0"/>
    <s v="SI"/>
    <s v="NEGATIVA"/>
    <d v="1985-05-12T00:00:00"/>
    <n v="40"/>
    <x v="0"/>
    <m/>
    <m/>
    <m/>
    <x v="0"/>
    <m/>
    <m/>
    <m/>
    <n v="125"/>
    <e v="#NAME?"/>
    <m/>
    <m/>
    <m/>
    <x v="0"/>
    <m/>
    <m/>
    <m/>
    <n v="125"/>
    <e v="#NAME?"/>
    <x v="0"/>
    <m/>
    <x v="1"/>
    <n v="1"/>
    <m/>
    <x v="0"/>
    <m/>
    <x v="0"/>
    <m/>
    <m/>
    <x v="0"/>
    <m/>
    <m/>
    <m/>
    <m/>
    <x v="0"/>
    <m/>
    <m/>
    <m/>
    <x v="1"/>
    <x v="0"/>
    <x v="4"/>
    <s v="CON MUERTOS"/>
  </r>
  <r>
    <d v="2025-01-26T00:00:00"/>
    <s v="VIA FUSAGASUGA - ARBELAEZ KM4"/>
    <s v="4°30'77&quot;N"/>
    <s v="74°40'34.0&quot;W"/>
    <s v="VEREDA EL PLACER"/>
    <m/>
    <s v="CORREG. SUR ORIENTAL"/>
    <s v="CORREG. SUR ORIENTAL"/>
    <s v="MASCULINO"/>
    <d v="1899-12-30T10:20:00"/>
    <x v="0"/>
    <x v="1"/>
    <s v="VEHÍCULO"/>
    <x v="1"/>
    <s v="PARTICULAR"/>
    <n v="115"/>
    <x v="1"/>
    <s v="SI"/>
    <s v="POSITIVA"/>
    <d v="1969-05-04T00:00:00"/>
    <n v="56"/>
    <x v="0"/>
    <s v="MOTOCICLETA"/>
    <s v="PARTICULAR"/>
    <m/>
    <x v="1"/>
    <s v="SI"/>
    <s v="NEGATIVA"/>
    <d v="2002-02-03T00:00:00"/>
    <n v="23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2"/>
    <m/>
    <n v="3"/>
    <x v="0"/>
    <x v="0"/>
    <x v="4"/>
    <m/>
  </r>
  <r>
    <d v="2025-01-10T00:00:00"/>
    <s v="TRANV 12 CALLE 16B"/>
    <s v="4°20'14&quot;N"/>
    <s v="74°21'55.0&quot;W"/>
    <s v="SUR ORIENTAL"/>
    <s v="SUR ORIENTAL"/>
    <m/>
    <s v="SUR ORIENTAL"/>
    <s v="FEMENINO"/>
    <d v="1899-12-30T16:15:00"/>
    <x v="0"/>
    <x v="1"/>
    <s v="VEHÍCULO"/>
    <x v="1"/>
    <s v="PARTICULAR"/>
    <n v="119"/>
    <x v="1"/>
    <s v="SI"/>
    <s v="NEGATIVA"/>
    <d v="1980-02-01T00:00:00"/>
    <n v="45"/>
    <x v="0"/>
    <s v="CAMIONETA"/>
    <s v="PARTICULAR"/>
    <n v="121"/>
    <x v="2"/>
    <s v="SI"/>
    <s v="NEGATIVA"/>
    <d v="1957-08-05T00:00:00"/>
    <n v="6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0"/>
    <x v="4"/>
    <m/>
  </r>
  <r>
    <d v="2025-02-01T00:00:00"/>
    <s v="CRA 9 CON CALLE 6"/>
    <s v="4°20'39&quot;N"/>
    <s v="74°21'50.0&quot;W"/>
    <s v="CENTRO"/>
    <s v="COMUNA CENTRO"/>
    <m/>
    <s v="COMUNA CENTRO"/>
    <s v="MASCULINO"/>
    <d v="1899-12-30T21:40:00"/>
    <x v="0"/>
    <x v="1"/>
    <s v="VEHÍCULO"/>
    <x v="1"/>
    <s v="PARTICULAR"/>
    <n v="115"/>
    <x v="1"/>
    <s v="SI"/>
    <s v="POSITIVA"/>
    <d v="1993-02-04T00:00:00"/>
    <n v="32"/>
    <x v="0"/>
    <s v="MOTOCICLETA"/>
    <s v="PARTICULAR"/>
    <n v="123"/>
    <x v="1"/>
    <s v="SI"/>
    <s v="NEGATIVA"/>
    <d v="2003-10-03T00:00:00"/>
    <n v="2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1"/>
    <x v="4"/>
    <m/>
  </r>
  <r>
    <d v="2025-02-02T00:00:00"/>
    <s v="AV LAS PALMAS CLLE 8 25 42"/>
    <s v="4°20'37&quot;N"/>
    <s v="74°22'28.0&quot;W"/>
    <s v="SAN JORGE"/>
    <s v="COMUNA OCCIDENTAL"/>
    <m/>
    <s v="COMUNA OCCIDENTAL"/>
    <s v="MASCULINO"/>
    <d v="1899-12-30T15:15:00"/>
    <x v="0"/>
    <x v="1"/>
    <s v="VEHÍCULO"/>
    <x v="1"/>
    <s v="PARTICULAR"/>
    <n v="157"/>
    <x v="1"/>
    <s v="SI"/>
    <s v="NEGATIVA"/>
    <d v="2005-05-21T00:00:00"/>
    <n v="20"/>
    <x v="0"/>
    <s v="MOTOCICLETA"/>
    <s v="PARTICULAR"/>
    <n v="157"/>
    <x v="1"/>
    <s v="SI"/>
    <s v="NEGATIVA"/>
    <d v="2007-12-30T00:00:00"/>
    <n v="17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2"/>
    <m/>
    <n v="3"/>
    <x v="0"/>
    <x v="1"/>
    <x v="4"/>
    <m/>
  </r>
  <r>
    <d v="2025-02-02T00:00:00"/>
    <s v="CALLE 8 CRA 2"/>
    <s v="4°34'33&quot;N"/>
    <s v="74°35'85.0&quot;W"/>
    <s v="CENTRO"/>
    <s v="COMUNA CENTRO"/>
    <m/>
    <s v="COMUNA CENTRO"/>
    <s v="MASCULINO"/>
    <d v="1899-12-30T19:20:00"/>
    <x v="0"/>
    <x v="1"/>
    <s v="VEHÍCULO"/>
    <x v="2"/>
    <s v="PÚBLICO"/>
    <n v="103"/>
    <x v="0"/>
    <s v="SI"/>
    <s v="NEGATIVA"/>
    <d v="1990-09-15T00:00:00"/>
    <n v="34"/>
    <x v="0"/>
    <s v="AUTOMÓVIL"/>
    <s v="PARTICULAR"/>
    <n v="127"/>
    <x v="2"/>
    <s v="SI"/>
    <s v="NEGATIVA"/>
    <d v="1964-05-27T00:00:00"/>
    <n v="61"/>
    <e v="#NAME?"/>
    <s v="MOTOCICLETA"/>
    <s v="PARTICULAR"/>
    <m/>
    <x v="1"/>
    <s v="SI"/>
    <s v="NEGATIVA"/>
    <d v="1960-01-11T00:00:00"/>
    <n v="65"/>
    <e v="#NAME?"/>
    <x v="1"/>
    <m/>
    <x v="0"/>
    <m/>
    <m/>
    <x v="1"/>
    <n v="2"/>
    <x v="0"/>
    <m/>
    <s v="VEHÍCULO 3"/>
    <x v="0"/>
    <m/>
    <m/>
    <m/>
    <m/>
    <x v="1"/>
    <n v="1"/>
    <m/>
    <n v="3"/>
    <x v="0"/>
    <x v="1"/>
    <x v="4"/>
    <m/>
  </r>
  <r>
    <d v="2025-02-03T00:00:00"/>
    <s v="CRA 5 5A 36 NORTE"/>
    <s v="4°21'10&quot;N"/>
    <s v="74°21'40.0&quot;W"/>
    <s v="LUCERO"/>
    <s v="COMUNA NORTE"/>
    <m/>
    <s v="COMUNA NORTE"/>
    <s v="MASCULINO"/>
    <d v="1899-12-30T13:19:00"/>
    <x v="0"/>
    <x v="2"/>
    <s v="NO APLICA"/>
    <x v="1"/>
    <s v="PARTICULAR"/>
    <n v="139"/>
    <x v="1"/>
    <s v="SI"/>
    <s v="NEGATIVA"/>
    <d v="2005-09-09T00:00:00"/>
    <n v="19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"/>
    <x v="4"/>
    <m/>
  </r>
  <r>
    <d v="2025-02-04T00:00:00"/>
    <s v="CFRA 64 20 76"/>
    <s v="4°19'40&quot;N"/>
    <s v="74°24'0.0&quot;W"/>
    <s v="LA VENTA"/>
    <s v="COMUNA SUR OCCIDENTAL"/>
    <m/>
    <s v="COMUNA SUR OCCIDENTAL"/>
    <s v="FEMENINO"/>
    <d v="1899-12-30T06:47:00"/>
    <x v="0"/>
    <x v="1"/>
    <s v="VEHÍCULO"/>
    <x v="1"/>
    <s v="PARTICULAR"/>
    <m/>
    <x v="1"/>
    <s v="SI"/>
    <s v="POSITIVA"/>
    <d v="2000-01-02T00:00:00"/>
    <n v="25"/>
    <x v="0"/>
    <s v="MOTOCICLETA"/>
    <s v="PARTICULAR"/>
    <n v="157"/>
    <x v="2"/>
    <s v="NO"/>
    <m/>
    <d v="1990-10-21T00:00:00"/>
    <n v="34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1"/>
    <x v="4"/>
    <m/>
  </r>
  <r>
    <d v="2025-02-06T00:00:00"/>
    <s v="TRANSVERSAL 12 CALLE 18"/>
    <s v="4°20'8&quot;N"/>
    <s v="74°22'1.0&quot;W"/>
    <s v="BALMORAL"/>
    <s v="COMUNA SUR ORIENTAL"/>
    <m/>
    <s v="COMUNA SUR ORIENTAL"/>
    <s v="MASCULINO"/>
    <d v="1899-12-30T21:00:00"/>
    <x v="0"/>
    <x v="0"/>
    <s v="NO APLICA"/>
    <x v="1"/>
    <s v="PARTICULAR"/>
    <n v="157"/>
    <x v="1"/>
    <s v="SI"/>
    <s v="NEGATIVA"/>
    <d v="1999-05-17T00:00:00"/>
    <n v="26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1"/>
    <x v="4"/>
    <m/>
  </r>
  <r>
    <d v="2025-02-08T00:00:00"/>
    <s v="CALLE 22 48A 30"/>
    <s v="4°32'76&quot;N"/>
    <s v="74°39'25.0&quot;W"/>
    <s v="LA GRAN COLOMBIA"/>
    <s v="COMUNA SUR OCCIDENTAL"/>
    <m/>
    <s v="COMUNA SUR OCCIDENTAL"/>
    <s v="MASCULINO"/>
    <d v="1899-12-30T22:30:00"/>
    <x v="0"/>
    <x v="1"/>
    <s v="VEHÍCULO"/>
    <x v="1"/>
    <s v="PARTICULAR"/>
    <n v="123"/>
    <x v="1"/>
    <s v="SI"/>
    <s v="NEGATIVA"/>
    <d v="2000-05-11T00:00:00"/>
    <n v="25"/>
    <x v="0"/>
    <s v="MOTOCICLETA"/>
    <s v="PARTICULAR"/>
    <n v="139"/>
    <x v="1"/>
    <s v="SI"/>
    <s v="NEGATIVA"/>
    <d v="2007-07-07T00:00:00"/>
    <n v="17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2"/>
    <m/>
    <n v="3"/>
    <x v="0"/>
    <x v="1"/>
    <x v="4"/>
    <m/>
  </r>
  <r>
    <d v="2025-02-13T00:00:00"/>
    <s v="CALLE 25 38B 05"/>
    <s v="4°32'94&quot;N"/>
    <s v="74°38'37.0&quot;W"/>
    <s v="COOVIPROF"/>
    <s v="COMUNA SUR OCCIDENTAL"/>
    <m/>
    <s v="COMUNA SUR OCCIDENTAL"/>
    <s v="MASCULINO"/>
    <d v="1899-12-30T18:00:00"/>
    <x v="0"/>
    <x v="1"/>
    <s v="VEHÍCULO"/>
    <x v="1"/>
    <s v="PARTICULAR"/>
    <n v="102"/>
    <x v="0"/>
    <s v="SI"/>
    <s v="NEGATIVA"/>
    <d v="2004-03-13T00:00:00"/>
    <n v="21"/>
    <x v="0"/>
    <s v="MOTOCICLETA"/>
    <s v="PARTICULAR"/>
    <m/>
    <x v="1"/>
    <s v="SI"/>
    <s v="NEGATIVA"/>
    <d v="1994-09-14T00:00:00"/>
    <n v="30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1"/>
    <x v="4"/>
    <m/>
  </r>
  <r>
    <d v="2025-02-14T00:00:00"/>
    <s v="CRA 8 ENTRE CALLES 26 Y 25"/>
    <s v="4°19'32&quot;N"/>
    <s v="74°22'10.0&quot;W"/>
    <s v="LA MARSELLA"/>
    <s v="COMUNA OCCIDENTAL"/>
    <m/>
    <s v="COMUNA OCCIDENTAL"/>
    <s v="FEMENINO"/>
    <d v="1899-12-30T06:52:00"/>
    <x v="0"/>
    <x v="0"/>
    <s v="NO APLICA"/>
    <x v="2"/>
    <s v="PARTICULAR"/>
    <n v="157"/>
    <x v="0"/>
    <s v="SI"/>
    <s v="NEGATIVA"/>
    <d v="1992-09-28T00:00:00"/>
    <n v="32"/>
    <x v="0"/>
    <m/>
    <m/>
    <m/>
    <x v="0"/>
    <m/>
    <m/>
    <m/>
    <n v="125"/>
    <e v="#NAME?"/>
    <m/>
    <m/>
    <m/>
    <x v="0"/>
    <m/>
    <m/>
    <m/>
    <n v="125"/>
    <e v="#NAME?"/>
    <x v="0"/>
    <n v="2"/>
    <x v="0"/>
    <n v="1"/>
    <m/>
    <x v="0"/>
    <m/>
    <x v="0"/>
    <m/>
    <m/>
    <x v="0"/>
    <m/>
    <m/>
    <m/>
    <m/>
    <x v="0"/>
    <m/>
    <m/>
    <n v="2"/>
    <x v="0"/>
    <x v="1"/>
    <x v="4"/>
    <m/>
  </r>
  <r>
    <d v="2025-02-23T00:00:00"/>
    <s v="CRA 27 35 75"/>
    <s v="4°19'51&quot;N"/>
    <s v="74°22'43.0&quot;W"/>
    <s v="SECTOR CATAMA"/>
    <s v="COMUNA SUR OCCIDENTAL"/>
    <m/>
    <s v="COMUNA SUR OCCIDENTAL"/>
    <s v="MASCULINO"/>
    <d v="1899-12-30T13:00:00"/>
    <x v="0"/>
    <x v="1"/>
    <s v="VEHÍCULO"/>
    <x v="2"/>
    <s v="PARTICULAR"/>
    <n v="115"/>
    <x v="0"/>
    <s v="SI"/>
    <s v="NEGATIVA"/>
    <d v="1976-10-21T00:00:00"/>
    <n v="48"/>
    <x v="0"/>
    <s v="MOTOCICLETA"/>
    <s v="PARTICULAR"/>
    <n v="123"/>
    <x v="1"/>
    <s v="SI"/>
    <s v="POSITIVA"/>
    <d v="2000-12-05T00:00:00"/>
    <n v="24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m/>
    <n v="1"/>
    <x v="1"/>
    <n v="1"/>
    <m/>
    <n v="2"/>
    <x v="0"/>
    <x v="1"/>
    <x v="4"/>
    <m/>
  </r>
  <r>
    <d v="2025-02-24T00:00:00"/>
    <s v="VIA GIRARDOT - BOGOTA KM 76"/>
    <s v="4°23'7&quot;N"/>
    <s v="74°23'26.0&quot;W"/>
    <s v="VEREDA BOSACHOQUE"/>
    <m/>
    <s v="CORREG. OCCIDENTAL"/>
    <s v="CORREG. OCCIDENTAL"/>
    <s v="MASCULINO"/>
    <d v="1899-12-30T06:40:00"/>
    <x v="1"/>
    <x v="1"/>
    <s v="OBJETO FIJO"/>
    <x v="1"/>
    <s v="PARTICULAR"/>
    <n v="157"/>
    <x v="1"/>
    <s v="SI"/>
    <s v="NEGATIVA"/>
    <d v="1997-10-14T00:00:00"/>
    <n v="27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1"/>
    <m/>
    <n v="1"/>
    <n v="1"/>
    <m/>
    <x v="1"/>
    <n v="1"/>
    <m/>
    <n v="1"/>
    <x v="1"/>
    <x v="1"/>
    <x v="4"/>
    <s v="CON MUERTOS"/>
  </r>
  <r>
    <d v="2025-02-21T00:00:00"/>
    <s v="KM 70 + 240 METROS CALLE 24B"/>
    <s v="4°21'2&quot;N"/>
    <s v="74°22'47.0&quot;W"/>
    <s v="VEREDA CUCHARAL"/>
    <m/>
    <s v="CORREG. OCCIDENTAL"/>
    <s v="CORREG. OCCIDENTAL"/>
    <s v="FEMENINO"/>
    <d v="1899-12-30T09:00:00"/>
    <x v="0"/>
    <x v="1"/>
    <s v="VEHÍCULO"/>
    <x v="1"/>
    <s v="PARTICULAR"/>
    <m/>
    <x v="1"/>
    <s v="SI"/>
    <s v="NEGATIVA"/>
    <d v="2001-12-14T00:00:00"/>
    <n v="23"/>
    <x v="0"/>
    <s v="CAMIONETA"/>
    <s v="PARTICULAR"/>
    <n v="112"/>
    <x v="2"/>
    <s v="SI"/>
    <s v="NEGATIVA"/>
    <d v="2004-01-29T00:00:00"/>
    <n v="2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"/>
    <x v="4"/>
    <m/>
  </r>
  <r>
    <d v="2025-02-28T00:00:00"/>
    <s v="VIA GIRARDOT - BOGOTA KM 51 +390"/>
    <s v="4°16'2&quot;N"/>
    <s v="74°30'19.0&quot;W"/>
    <s v="VEREDA LA PUERTA"/>
    <m/>
    <s v="CORREG. SUR OCCIDENTAL"/>
    <s v="CORREG. SUR OCCIDENTAL"/>
    <s v="MASCULINO"/>
    <d v="1899-12-30T18:00:00"/>
    <x v="0"/>
    <x v="1"/>
    <s v="VEHÍCULO"/>
    <x v="1"/>
    <s v="PARTICULAR"/>
    <n v="157"/>
    <x v="1"/>
    <s v="SI"/>
    <s v="NEGATIVA"/>
    <d v="1961-12-17T00:00:00"/>
    <n v="63"/>
    <x v="0"/>
    <s v="MOTOCICLETA"/>
    <s v="PARTICULAR"/>
    <n v="157"/>
    <x v="1"/>
    <s v="SI"/>
    <s v="NEGATIVA"/>
    <d v="1999-06-09T00:00:00"/>
    <n v="26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1"/>
    <x v="4"/>
    <m/>
  </r>
  <r>
    <d v="2025-02-28T00:00:00"/>
    <s v="CRA 3 CALLE 15"/>
    <s v="4°20'15&quot;N"/>
    <s v="74°21'37.0&quot;W"/>
    <s v="COBURGO"/>
    <s v="COMUNA ORIENTAL"/>
    <m/>
    <s v="COMUNA ORIENTAL"/>
    <s v="FEMENINO"/>
    <d v="1899-12-30T13:00:00"/>
    <x v="0"/>
    <x v="1"/>
    <s v="VEHÍCULO"/>
    <x v="1"/>
    <s v="PARTICULAR"/>
    <m/>
    <x v="1"/>
    <s v="SI"/>
    <s v="NEGATIVA"/>
    <d v="1992-05-27T00:00:00"/>
    <n v="33"/>
    <x v="0"/>
    <s v="MOTOCICLETA"/>
    <s v="PARTICULAR"/>
    <n v="139"/>
    <x v="2"/>
    <s v="SI"/>
    <s v="NEGATIVA"/>
    <d v="2005-10-19T00:00:00"/>
    <n v="1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1"/>
    <x v="4"/>
    <m/>
  </r>
  <r>
    <d v="2025-03-03T00:00:00"/>
    <s v="KILOMETRO 69 GRENTE QUINTA IRUN"/>
    <s v="4°20'25&quot;N"/>
    <s v="74°22'35.0&quot;W"/>
    <m/>
    <s v="COMUNA OCCIDENTAL"/>
    <m/>
    <s v="COMUNA OCCIDENTAL"/>
    <s v="MASCULINO"/>
    <d v="1899-12-30T17:48:00"/>
    <x v="0"/>
    <x v="1"/>
    <s v="VEHÍCULO"/>
    <x v="0"/>
    <s v="PARTICULAR"/>
    <n v="122"/>
    <x v="1"/>
    <s v="SI"/>
    <s v="NEGATIVA"/>
    <d v="1990-04-17T00:00:00"/>
    <n v="35"/>
    <x v="0"/>
    <s v="MOTOCICLETA"/>
    <s v="PARTICULAR"/>
    <n v="102"/>
    <x v="1"/>
    <s v="SI"/>
    <s v="POSITIVA"/>
    <d v="2004-05-14T00:00:00"/>
    <n v="21"/>
    <e v="#NAME?"/>
    <m/>
    <m/>
    <m/>
    <x v="0"/>
    <m/>
    <m/>
    <m/>
    <m/>
    <e v="#NAME?"/>
    <x v="1"/>
    <m/>
    <x v="0"/>
    <m/>
    <m/>
    <x v="0"/>
    <m/>
    <x v="0"/>
    <m/>
    <m/>
    <x v="0"/>
    <m/>
    <m/>
    <m/>
    <m/>
    <x v="1"/>
    <n v="2"/>
    <m/>
    <n v="2"/>
    <x v="0"/>
    <x v="2"/>
    <x v="4"/>
    <m/>
  </r>
  <r>
    <d v="2025-02-28T00:00:00"/>
    <s v="CRA 4 CALLE 7"/>
    <s v="4°34'14&quot;N"/>
    <s v="74°36'02.0&quot;W"/>
    <s v="EMILIO SIERRA"/>
    <s v="COMUNA CENTRO"/>
    <m/>
    <s v="COMUNA CENTRO"/>
    <s v="MASCULINO"/>
    <d v="1899-12-30T13:40:00"/>
    <x v="0"/>
    <x v="1"/>
    <s v="VEHÍCULO"/>
    <x v="1"/>
    <s v="PARTICULAR"/>
    <n v="132"/>
    <x v="1"/>
    <s v="SI"/>
    <s v="NEGATIVA"/>
    <d v="2004-07-10T00:00:00"/>
    <n v="20"/>
    <x v="0"/>
    <s v="MOTOCICLETA"/>
    <s v="PARTICULAR"/>
    <m/>
    <x v="2"/>
    <s v="SI"/>
    <s v="NEGATIVA"/>
    <d v="2005-01-09T00:00:00"/>
    <n v="20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1"/>
    <x v="4"/>
    <m/>
  </r>
  <r>
    <d v="2025-04-04T00:00:00"/>
    <s v="CALLE 24 B DIG 2C"/>
    <s v="4°20'53&quot;N"/>
    <s v="74°22'42.0&quot;W"/>
    <s v="EL COMBOY"/>
    <s v="COMUNA OCCIDENTAL"/>
    <m/>
    <s v="COMUNA OCCIDENTAL"/>
    <s v="MASCULINO"/>
    <d v="1899-12-30T19:10:00"/>
    <x v="0"/>
    <x v="1"/>
    <s v="VEHÍCULO"/>
    <x v="1"/>
    <s v="PARTICULAR"/>
    <m/>
    <x v="1"/>
    <s v="SI"/>
    <s v="POSITIVA"/>
    <d v="1984-05-24T00:00:00"/>
    <n v="41"/>
    <x v="0"/>
    <s v="AUTOMÓVIL"/>
    <s v="PARTICULAR"/>
    <n v="115"/>
    <x v="2"/>
    <s v="SI"/>
    <s v="NEGATIVA"/>
    <d v="1951-08-23T00:00:00"/>
    <n v="7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4"/>
    <m/>
  </r>
  <r>
    <d v="2025-04-07T00:00:00"/>
    <s v="CRA 6 CALLE 16"/>
    <s v="4°20'5&quot;N"/>
    <s v="74°21'47.0&quot;W"/>
    <s v="BALMORAL"/>
    <s v="COMUNA SUR ORIENTAL"/>
    <m/>
    <s v="COMUNA SUR ORIENTAL"/>
    <s v="MASCULINO"/>
    <d v="1899-12-30T18:45:00"/>
    <x v="0"/>
    <x v="1"/>
    <s v="VEHÍCULO"/>
    <x v="1"/>
    <s v="PARTICULAR"/>
    <n v="123"/>
    <x v="1"/>
    <s v="SI"/>
    <s v="NEGATIVA"/>
    <d v="2002-08-01T00:00:00"/>
    <n v="22"/>
    <x v="0"/>
    <s v="AUTOMÓVIL"/>
    <s v="PARTICULAR"/>
    <m/>
    <x v="2"/>
    <s v="SI"/>
    <s v="NEGATIVA"/>
    <d v="1980-11-07T00:00:00"/>
    <n v="4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4"/>
    <m/>
  </r>
  <r>
    <d v="2025-04-09T00:00:00"/>
    <s v="CRA 13 CALLE 3"/>
    <s v="4°20'45&quot;N"/>
    <s v="74°21'59.0&quot;W"/>
    <s v="GAITAN"/>
    <s v="COMUNA NORTE"/>
    <m/>
    <s v="COMUNA NORTE"/>
    <s v="MASCULINO"/>
    <d v="1899-12-30T22:30:00"/>
    <x v="0"/>
    <x v="1"/>
    <s v="VEHÍCULO"/>
    <x v="1"/>
    <s v="PARTICULAR"/>
    <m/>
    <x v="1"/>
    <s v="SI"/>
    <s v="NEGATIVA"/>
    <d v="2005-06-13T00:00:00"/>
    <n v="20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4"/>
    <m/>
  </r>
  <r>
    <d v="2025-04-13T00:00:00"/>
    <s v="KM 66 + 525 CALLE 22 53 06"/>
    <s v="4°19'40&quot;N"/>
    <s v="74°23'30.0&quot;W"/>
    <s v="LA PAMPA"/>
    <s v="COMUNA SUR OCCIDENTAL"/>
    <m/>
    <s v="COMUNA SUR OCCIDENTAL"/>
    <s v="MASCULINO"/>
    <d v="1899-12-30T02:30:00"/>
    <x v="1"/>
    <x v="2"/>
    <s v="NO APLICA"/>
    <x v="1"/>
    <s v="PARTICULAR"/>
    <m/>
    <x v="3"/>
    <s v="NO"/>
    <m/>
    <d v="2000-10-01T00:00:00"/>
    <n v="24"/>
    <x v="0"/>
    <m/>
    <m/>
    <m/>
    <x v="0"/>
    <m/>
    <m/>
    <m/>
    <n v="125"/>
    <e v="#NAME?"/>
    <m/>
    <m/>
    <m/>
    <x v="0"/>
    <m/>
    <m/>
    <m/>
    <n v="125"/>
    <e v="#NAME?"/>
    <x v="1"/>
    <m/>
    <x v="0"/>
    <m/>
    <m/>
    <x v="1"/>
    <n v="1"/>
    <x v="0"/>
    <m/>
    <m/>
    <x v="0"/>
    <m/>
    <m/>
    <m/>
    <m/>
    <x v="1"/>
    <m/>
    <n v="1"/>
    <n v="1"/>
    <x v="1"/>
    <x v="3"/>
    <x v="4"/>
    <s v="CON MUERTOS"/>
  </r>
  <r>
    <d v="2025-04-14T00:00:00"/>
    <s v="CRA 9 22B 16"/>
    <s v="4°19'48&quot;N"/>
    <s v="74°22'10.0&quot;W"/>
    <s v="BALMORAL"/>
    <s v="COMUNA OCCIDENTAL"/>
    <m/>
    <s v="COMUNA OCCIDENTAL"/>
    <s v="MASCULINO"/>
    <d v="1899-12-30T17:00:00"/>
    <x v="0"/>
    <x v="1"/>
    <s v="VEHÍCULO"/>
    <x v="1"/>
    <s v="PARTICULAR"/>
    <n v="104"/>
    <x v="1"/>
    <s v="SI"/>
    <s v="NEGATIVA"/>
    <d v="1982-11-29T00:00:00"/>
    <n v="42"/>
    <x v="0"/>
    <s v="MOTOCICLETA"/>
    <s v="PARTICULAR"/>
    <n v="139"/>
    <x v="1"/>
    <s v="SI"/>
    <s v="NEGATIVA"/>
    <d v="2004-02-11T00:00:00"/>
    <n v="21"/>
    <e v="#NAME?"/>
    <m/>
    <m/>
    <m/>
    <x v="0"/>
    <m/>
    <m/>
    <m/>
    <n v="125"/>
    <e v="#NAME?"/>
    <x v="1"/>
    <m/>
    <x v="0"/>
    <m/>
    <m/>
    <x v="1"/>
    <n v="1"/>
    <x v="0"/>
    <m/>
    <m/>
    <x v="0"/>
    <m/>
    <m/>
    <m/>
    <m/>
    <x v="1"/>
    <n v="2"/>
    <m/>
    <n v="3"/>
    <x v="0"/>
    <x v="3"/>
    <x v="4"/>
    <m/>
  </r>
  <r>
    <d v="2025-04-17T00:00:00"/>
    <s v="ANTIGUA PANAMERICANA KM 56"/>
    <s v="4°33'68&quot;N"/>
    <s v="74°37'65.0&quot;W"/>
    <s v="SECTOR DEL INDIO"/>
    <s v="COMUNA OCCIDENTAL"/>
    <m/>
    <s v="COMUNA OCCIDENTAL"/>
    <s v="FEMENINO"/>
    <d v="1899-12-30T13:15:00"/>
    <x v="0"/>
    <x v="1"/>
    <s v="VEHÍCULO"/>
    <x v="8"/>
    <s v="PARTICULAR"/>
    <m/>
    <x v="0"/>
    <s v="SI"/>
    <s v="NEGATIVA"/>
    <d v="1946-01-28T00:00:00"/>
    <n v="79"/>
    <x v="0"/>
    <s v="MOTOCICLETA"/>
    <s v="PARTICULAR"/>
    <n v="102"/>
    <x v="1"/>
    <s v="SI"/>
    <s v="NEGATIVA"/>
    <d v="1991-05-17T00:00:00"/>
    <n v="34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4"/>
    <m/>
  </r>
  <r>
    <d v="2025-04-17T00:00:00"/>
    <s v="TRANV 12 DIG 23"/>
    <s v="4°33'33&quot;N"/>
    <s v="74°37'02.0&quot;W"/>
    <s v="SAN JORGE"/>
    <s v="COMUNA OCCIDENTAL"/>
    <m/>
    <s v="COMUNA OCCIDENTAL"/>
    <s v="MASCULINO"/>
    <d v="1899-12-30T13:20:00"/>
    <x v="0"/>
    <x v="1"/>
    <s v="NO APLICA"/>
    <x v="1"/>
    <s v="PARTICULAR"/>
    <n v="132"/>
    <x v="1"/>
    <s v="SI"/>
    <s v="NEGATIVA"/>
    <d v="2006-04-18T00:00:00"/>
    <n v="19"/>
    <x v="0"/>
    <s v="BICICLETA"/>
    <s v="PARTICULAR"/>
    <m/>
    <x v="1"/>
    <s v="SI"/>
    <s v="NEGATIVA"/>
    <d v="2006-12-05T00:00:00"/>
    <n v="18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3"/>
    <x v="4"/>
    <m/>
  </r>
  <r>
    <d v="2025-04-17T00:00:00"/>
    <s v="CRA 5 CALLE 6"/>
    <s v="4°34'41&quot;N"/>
    <s v="74°36'08.0&quot;W"/>
    <s v="CENTRO"/>
    <s v="COMUNA CENTRO"/>
    <m/>
    <s v="COMUNA CENTRO"/>
    <s v="MASCULINO"/>
    <d v="1899-12-30T13:30:00"/>
    <x v="0"/>
    <x v="1"/>
    <s v="VEHÍCULO"/>
    <x v="0"/>
    <s v="PARTICULAR"/>
    <m/>
    <x v="0"/>
    <s v="SI"/>
    <s v="NEGATIVA"/>
    <d v="1981-01-20T00:00:00"/>
    <n v="44"/>
    <x v="0"/>
    <s v="MOTOCICLETA"/>
    <s v="PARTICULAR"/>
    <n v="132"/>
    <x v="1"/>
    <s v="SI"/>
    <s v="NEGATIVA"/>
    <d v="2004-08-19T00:00:00"/>
    <n v="20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4"/>
    <m/>
  </r>
  <r>
    <d v="2025-04-17T00:00:00"/>
    <s v="CALLE 22 48 49"/>
    <s v="4°32'79&quot;N"/>
    <s v="74°36'53.0&quot;W"/>
    <s v="ENTRADA A LA GRAN COLOMBIA"/>
    <s v="COMUNA SUR OCCIDENTAL"/>
    <m/>
    <s v="COMUNA SUR OCCIDENTAL"/>
    <s v="MASCULINO"/>
    <d v="1899-12-30T16:45:00"/>
    <x v="0"/>
    <x v="1"/>
    <s v="VEHÍCULO"/>
    <x v="0"/>
    <s v="PARTICULAR"/>
    <m/>
    <x v="0"/>
    <s v="SI"/>
    <s v="NEGATIVA"/>
    <d v="1981-10-18T00:00:00"/>
    <n v="43"/>
    <x v="0"/>
    <s v="MOTOCICLETA"/>
    <s v="PARTICULAR"/>
    <n v="102"/>
    <x v="1"/>
    <s v="SI"/>
    <s v="NEGATIVA"/>
    <d v="1997-05-27T00:00:00"/>
    <n v="28"/>
    <e v="#NAME?"/>
    <m/>
    <m/>
    <m/>
    <x v="0"/>
    <m/>
    <m/>
    <m/>
    <n v="125"/>
    <e v="#NAME?"/>
    <x v="1"/>
    <m/>
    <x v="0"/>
    <m/>
    <m/>
    <x v="1"/>
    <n v="1"/>
    <x v="0"/>
    <m/>
    <m/>
    <x v="0"/>
    <m/>
    <m/>
    <m/>
    <m/>
    <x v="1"/>
    <n v="1"/>
    <m/>
    <n v="2"/>
    <x v="0"/>
    <x v="3"/>
    <x v="4"/>
    <m/>
  </r>
  <r>
    <d v="2025-04-17T00:00:00"/>
    <s v="CALLE 22 CARRERA 37"/>
    <s v="4°19'48&quot;N"/>
    <s v="74°22'52.0&quot;W"/>
    <s v="LA PAMPA"/>
    <s v="COMUNA SUR OCCIDENTAL"/>
    <m/>
    <s v="COMUNA SUR OCCIDENTAL"/>
    <s v="MASCULINO"/>
    <d v="1899-12-30T22:20:00"/>
    <x v="0"/>
    <x v="1"/>
    <s v="VEHÍCULO"/>
    <x v="0"/>
    <s v="PARTICULAR"/>
    <n v="122"/>
    <x v="0"/>
    <s v="SI"/>
    <s v="NEGATIVA"/>
    <d v="1997-02-11T00:00:00"/>
    <n v="28"/>
    <x v="0"/>
    <s v="MOTOCICLETA"/>
    <s v="PARTICULAR"/>
    <n v="105"/>
    <x v="1"/>
    <s v="SI"/>
    <s v="NEGATIVA"/>
    <d v="1999-12-14T00:00:00"/>
    <n v="25"/>
    <e v="#NAME?"/>
    <m/>
    <m/>
    <m/>
    <x v="0"/>
    <m/>
    <m/>
    <m/>
    <n v="125"/>
    <e v="#NAME?"/>
    <x v="1"/>
    <m/>
    <x v="0"/>
    <m/>
    <m/>
    <x v="1"/>
    <n v="1"/>
    <x v="0"/>
    <m/>
    <m/>
    <x v="0"/>
    <m/>
    <m/>
    <m/>
    <m/>
    <x v="1"/>
    <n v="1"/>
    <m/>
    <n v="2"/>
    <x v="0"/>
    <x v="3"/>
    <x v="4"/>
    <m/>
  </r>
  <r>
    <d v="2025-04-18T00:00:00"/>
    <s v="TRANSV 12 CALLE 18B"/>
    <s v="4°20'5&quot;N"/>
    <s v="74°22'6.0&quot;W"/>
    <s v="BALMORAL"/>
    <s v="COMUNA OCCIDENTAL"/>
    <m/>
    <s v="COMUNA OCCIDENTAL"/>
    <s v="MASCULINO"/>
    <d v="1899-12-30T00:45:00"/>
    <x v="0"/>
    <x v="1"/>
    <s v="VEHÍCULO"/>
    <x v="1"/>
    <s v="PARTICULAR"/>
    <m/>
    <x v="1"/>
    <s v="SI"/>
    <s v="NEGATIVA"/>
    <d v="1995-05-07T00:00:00"/>
    <n v="30"/>
    <x v="0"/>
    <s v="MOTOCICLETA"/>
    <s v="PARTICULAR"/>
    <n v="121"/>
    <x v="0"/>
    <m/>
    <m/>
    <m/>
    <n v="125"/>
    <e v="#NAME?"/>
    <m/>
    <m/>
    <m/>
    <x v="0"/>
    <m/>
    <m/>
    <m/>
    <n v="125"/>
    <e v="#NAME?"/>
    <x v="1"/>
    <m/>
    <x v="0"/>
    <m/>
    <m/>
    <x v="1"/>
    <n v="1"/>
    <x v="0"/>
    <m/>
    <m/>
    <x v="0"/>
    <m/>
    <m/>
    <m/>
    <m/>
    <x v="1"/>
    <n v="1"/>
    <m/>
    <n v="2"/>
    <x v="0"/>
    <x v="3"/>
    <x v="4"/>
    <m/>
  </r>
  <r>
    <d v="2025-04-18T00:00:00"/>
    <s v="TRANSV 12 CALLE 16A"/>
    <s v="4°33'73&quot;N"/>
    <s v="74°36'53.0&quot;W"/>
    <s v="BALMORAL"/>
    <s v="COMUNA SUR ORIENTAL"/>
    <m/>
    <s v="COMUNA SUR ORIENTAL"/>
    <s v="MASCULINO"/>
    <d v="1899-12-30T16:45:00"/>
    <x v="0"/>
    <x v="1"/>
    <s v="VEHÍCULO"/>
    <x v="0"/>
    <s v="PÚBLICO"/>
    <n v="132"/>
    <x v="0"/>
    <s v="SI"/>
    <s v="NEGATIVA"/>
    <d v="1964-08-15T00:00:00"/>
    <n v="60"/>
    <x v="0"/>
    <s v="MOTOCICLETA"/>
    <s v="PARTICULAR"/>
    <m/>
    <x v="1"/>
    <s v="SI"/>
    <s v="NEGATIVA"/>
    <d v="1994-01-11T00:00:00"/>
    <n v="31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4"/>
    <m/>
  </r>
  <r>
    <d v="2025-04-20T00:00:00"/>
    <s v="CRA 6 CA LL 18"/>
    <s v="4°36'44&quot;N"/>
    <s v="74°33'26.0&quot;W"/>
    <s v="BALMORAL"/>
    <s v="COMUNA SUR ORIENTAL"/>
    <m/>
    <s v="COMUNA SUR ORIENTAL"/>
    <m/>
    <d v="1899-12-30T12:20:00"/>
    <x v="0"/>
    <x v="1"/>
    <s v="VEHÍCULO"/>
    <x v="0"/>
    <s v="PARTICULAR"/>
    <n v="141"/>
    <x v="0"/>
    <s v="NO"/>
    <m/>
    <m/>
    <n v="125"/>
    <x v="0"/>
    <s v="MOTOCICLETA"/>
    <s v="PARTICULAR"/>
    <n v="114"/>
    <x v="0"/>
    <s v="NO"/>
    <m/>
    <m/>
    <n v="125"/>
    <e v="#NAME?"/>
    <m/>
    <m/>
    <m/>
    <x v="0"/>
    <m/>
    <m/>
    <m/>
    <n v="125"/>
    <e v="#NAME?"/>
    <x v="1"/>
    <m/>
    <x v="0"/>
    <m/>
    <m/>
    <x v="1"/>
    <n v="1"/>
    <x v="0"/>
    <m/>
    <m/>
    <x v="0"/>
    <m/>
    <m/>
    <m/>
    <m/>
    <x v="0"/>
    <m/>
    <m/>
    <n v="1"/>
    <x v="0"/>
    <x v="3"/>
    <x v="4"/>
    <m/>
  </r>
  <r>
    <d v="2025-04-23T00:00:00"/>
    <s v="CRA 27 21 36"/>
    <s v="4°20'20&quot;N"/>
    <s v="74°22'35.0&quot;W"/>
    <s v="SECTOR EL INDIO"/>
    <s v="COMUNA SUR OCCIDENTAL"/>
    <m/>
    <s v="COMUNA SUR OCCIDENTAL"/>
    <s v="MASCULINO"/>
    <d v="1899-12-30T14:50:00"/>
    <x v="0"/>
    <x v="1"/>
    <s v="VEHÍCULO"/>
    <x v="2"/>
    <s v="PARTICULAR"/>
    <n v="122"/>
    <x v="0"/>
    <s v="SI"/>
    <s v="NEGATIVA"/>
    <d v="1975-01-09T00:00:00"/>
    <n v="50"/>
    <x v="0"/>
    <s v="MOTOCICLETA"/>
    <s v="PARTICULAR"/>
    <n v="102"/>
    <x v="1"/>
    <s v="SI"/>
    <s v="NEGATIVA"/>
    <d v="2002-02-05T00:00:00"/>
    <n v="2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3"/>
    <x v="4"/>
    <m/>
  </r>
  <r>
    <d v="2025-04-26T00:00:00"/>
    <s v="CALLE 22 KM 67 + 00 METROS"/>
    <s v="4°19'44&quot;N"/>
    <s v="74°23'11.0&quot;W"/>
    <s v="LA PAMPA"/>
    <s v="COMUNA SUR OCCIDENTAL"/>
    <m/>
    <s v="COMUNA SUR OCCIDENTAL"/>
    <s v="MASCULINO"/>
    <d v="1899-12-30T14:00:00"/>
    <x v="0"/>
    <x v="1"/>
    <s v="VEHÍCULO"/>
    <x v="1"/>
    <s v="PARTICULAR"/>
    <n v="157"/>
    <x v="1"/>
    <s v="SI"/>
    <s v="NEGATIVA"/>
    <d v="2005-10-19T00:00:00"/>
    <n v="19"/>
    <x v="0"/>
    <s v="CAMIONETA"/>
    <s v="PARTICULAR"/>
    <m/>
    <x v="2"/>
    <s v="SI"/>
    <s v="NEGATIVA"/>
    <d v="1995-01-07T00:00:00"/>
    <n v="30"/>
    <e v="#NAME?"/>
    <m/>
    <m/>
    <m/>
    <x v="0"/>
    <m/>
    <m/>
    <m/>
    <n v="125"/>
    <e v="#NAME?"/>
    <x v="0"/>
    <n v="1"/>
    <x v="0"/>
    <m/>
    <m/>
    <x v="0"/>
    <m/>
    <x v="0"/>
    <m/>
    <m/>
    <x v="0"/>
    <m/>
    <m/>
    <m/>
    <m/>
    <x v="1"/>
    <n v="1"/>
    <m/>
    <n v="2"/>
    <x v="0"/>
    <x v="3"/>
    <x v="4"/>
    <m/>
  </r>
  <r>
    <d v="2025-04-26T00:00:00"/>
    <s v="VIA VARIANTE FUSAGASUGA KM 5 + 290 MTS"/>
    <s v="4°20'53&quot;N"/>
    <s v="74°23'30.0&quot;W"/>
    <s v="SECTOR GLORIETA LUCHO"/>
    <s v="COMUNA OCCIDENTAL"/>
    <m/>
    <s v="COMUNA OCCIDENTAL"/>
    <s v="MASCULINO"/>
    <d v="1899-12-30T12:00:00"/>
    <x v="0"/>
    <x v="1"/>
    <s v="VEHÍCULO"/>
    <x v="1"/>
    <s v="PARTICULAR"/>
    <n v="157"/>
    <x v="1"/>
    <s v="SI"/>
    <s v="NEGATIVA"/>
    <d v="1971-07-22T00:00:00"/>
    <n v="53"/>
    <x v="0"/>
    <s v="CAMIONETA"/>
    <s v="PARTICULAR"/>
    <m/>
    <x v="2"/>
    <s v="SI"/>
    <s v="NEGATIVA"/>
    <d v="1974-12-11T00:00:00"/>
    <n v="50"/>
    <e v="#NAME?"/>
    <m/>
    <m/>
    <m/>
    <x v="0"/>
    <m/>
    <m/>
    <m/>
    <n v="125"/>
    <e v="#NAME?"/>
    <x v="1"/>
    <m/>
    <x v="0"/>
    <m/>
    <m/>
    <x v="1"/>
    <n v="1"/>
    <x v="0"/>
    <m/>
    <m/>
    <x v="0"/>
    <m/>
    <m/>
    <m/>
    <m/>
    <x v="1"/>
    <n v="1"/>
    <m/>
    <n v="2"/>
    <x v="0"/>
    <x v="3"/>
    <x v="4"/>
    <m/>
  </r>
  <r>
    <d v="2025-04-28T00:00:00"/>
    <s v="VIA GIRARDOT - BOGOTA KM 73 + 075 MTS"/>
    <s v="4°22'6&quot;N"/>
    <s v="74°23'2.0&quot;W"/>
    <s v="LA QUINDIANA"/>
    <s v="COMUNA SUR OCCIDENTAL"/>
    <m/>
    <s v="COMUNA SUR OCCIDENTAL"/>
    <s v="MASCULINO"/>
    <d v="1899-12-30T21:20:00"/>
    <x v="0"/>
    <x v="0"/>
    <s v="NO APLICA"/>
    <x v="2"/>
    <s v="PARTICULAR"/>
    <m/>
    <x v="0"/>
    <s v="SI"/>
    <s v="NEGATIVA"/>
    <d v="1985-04-26T00:00:00"/>
    <n v="40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m/>
    <m/>
    <x v="0"/>
    <m/>
    <x v="0"/>
    <m/>
    <m/>
    <x v="0"/>
    <m/>
    <m/>
    <m/>
    <m/>
    <x v="0"/>
    <m/>
    <m/>
    <n v="1"/>
    <x v="0"/>
    <x v="3"/>
    <x v="4"/>
    <m/>
  </r>
  <r>
    <d v="2025-03-28T00:00:00"/>
    <s v="VIA GIRADOT KM 5 + 300"/>
    <s v="4°20'53&quot;N"/>
    <s v="74°23'29.0&quot;W"/>
    <s v="VARIANTE"/>
    <m/>
    <s v="CORREG. SUR OCCIDENTAL"/>
    <s v="CORREG. SUR OCCIDENTAL"/>
    <s v="MASCULINO"/>
    <d v="1899-12-30T17:00:00"/>
    <x v="0"/>
    <x v="1"/>
    <s v="VEHÍCULO"/>
    <x v="2"/>
    <s v="PARTICULAR"/>
    <m/>
    <x v="1"/>
    <s v="SI"/>
    <s v="NEGATIVA"/>
    <d v="2000-01-27T00:00:00"/>
    <n v="25"/>
    <x v="0"/>
    <s v="CAMIONETA"/>
    <s v="PARTICULAR"/>
    <n v="123"/>
    <x v="2"/>
    <s v="SI"/>
    <s v="NEGATIVA"/>
    <d v="1991-02-09T00:00:00"/>
    <n v="34"/>
    <e v="#NAME?"/>
    <m/>
    <m/>
    <m/>
    <x v="0"/>
    <m/>
    <m/>
    <m/>
    <n v="125"/>
    <e v="#NAME?"/>
    <x v="1"/>
    <m/>
    <x v="0"/>
    <m/>
    <m/>
    <x v="1"/>
    <n v="1"/>
    <x v="0"/>
    <n v="1"/>
    <m/>
    <x v="0"/>
    <m/>
    <m/>
    <m/>
    <m/>
    <x v="1"/>
    <n v="1"/>
    <m/>
    <n v="2"/>
    <x v="0"/>
    <x v="2"/>
    <x v="4"/>
    <m/>
  </r>
  <r>
    <d v="2025-03-09T00:00:00"/>
    <s v="VIA GIRADOT KM 71 + 235"/>
    <s v="4°21'21&quot;N"/>
    <s v="74°22'33.0&quot;W"/>
    <s v="VEREDAD CUCHARAL"/>
    <m/>
    <s v="CORREG. OCCIDENTAL"/>
    <s v="CORREG. OCCIDENTAL"/>
    <s v="FEMENINO"/>
    <d v="1899-12-30T19:50:00"/>
    <x v="0"/>
    <x v="0"/>
    <s v="NO APLICA"/>
    <x v="0"/>
    <s v="PARTICULAR"/>
    <m/>
    <x v="0"/>
    <s v="SI"/>
    <s v="NEGATIVA"/>
    <d v="2001-08-15T00:00:00"/>
    <n v="23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2"/>
    <x v="4"/>
    <m/>
  </r>
  <r>
    <d v="2025-03-09T00:00:00"/>
    <s v="DIAGONAL 16 CARRERA 6"/>
    <s v="4°20'10&quot;N"/>
    <s v="74°21'43.0&quot;W"/>
    <s v="BALMORAL"/>
    <s v="COMUNA SUR ORIENTAL"/>
    <m/>
    <s v="COMUNA SUR ORIENTAL"/>
    <s v="MASCULINO"/>
    <d v="1899-12-30T03:35:00"/>
    <x v="0"/>
    <x v="1"/>
    <s v="VEHÍCULO"/>
    <x v="1"/>
    <s v="PARTICULAR"/>
    <n v="114"/>
    <x v="1"/>
    <s v="NO"/>
    <m/>
    <d v="2003-04-21T00:00:00"/>
    <n v="22"/>
    <x v="0"/>
    <s v="MOTOCICLETA"/>
    <s v="PARTICULAR"/>
    <m/>
    <x v="2"/>
    <s v="SI"/>
    <s v="NEGATIVA"/>
    <d v="2001-01-23T00:00:00"/>
    <n v="24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2"/>
    <x v="4"/>
    <m/>
  </r>
  <r>
    <d v="2025-03-09T00:00:00"/>
    <s v="DIAGONAL 18 No. 21 31 glorieta"/>
    <s v="4°19'53&quot;N"/>
    <s v="74°22'38.0&quot;W"/>
    <s v="BALMORAL"/>
    <s v="COMUNA SUR ORIENTAL"/>
    <m/>
    <s v="COMUNA SUR ORIENTAL"/>
    <s v="MASCULINO"/>
    <d v="1899-12-30T08:00:00"/>
    <x v="0"/>
    <x v="1"/>
    <s v="VEHÍCULO"/>
    <x v="1"/>
    <s v="PARTICULAR"/>
    <m/>
    <x v="1"/>
    <s v="SI"/>
    <s v="POSITIVA"/>
    <d v="1998-12-15T00:00:00"/>
    <n v="26"/>
    <x v="0"/>
    <s v="MOTOCICLETA"/>
    <s v="PARTICULAR"/>
    <m/>
    <x v="1"/>
    <s v="SI"/>
    <s v="NEGATIVA"/>
    <d v="1988-11-20T00:00:00"/>
    <n v="36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2"/>
    <m/>
    <n v="2"/>
    <x v="0"/>
    <x v="2"/>
    <x v="4"/>
    <m/>
  </r>
  <r>
    <d v="2025-03-12T00:00:00"/>
    <s v="CRA 6 CALLE 19B"/>
    <s v="4°33'11&quot;N"/>
    <s v="74°36'55.0&quot;W"/>
    <s v="BALMORAL"/>
    <s v="COMUNA SUR ORIENTAL"/>
    <m/>
    <s v="COMUNA SUR ORIENTAL"/>
    <s v="MASCULINO"/>
    <d v="1899-12-30T14:20:00"/>
    <x v="0"/>
    <x v="1"/>
    <s v="VEHÍCULO"/>
    <x v="2"/>
    <s v="PARTICULAR"/>
    <n v="132"/>
    <x v="0"/>
    <s v="SI"/>
    <s v="NEGATIVA"/>
    <d v="1990-02-23T00:00:00"/>
    <n v="35"/>
    <x v="0"/>
    <s v="BICICLETA"/>
    <s v="PARTICULAR"/>
    <m/>
    <x v="1"/>
    <s v="SI"/>
    <s v="NEGATIVA"/>
    <d v="1965-10-04T00:00:00"/>
    <n v="59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2"/>
    <x v="4"/>
    <m/>
  </r>
  <r>
    <d v="2025-03-12T00:00:00"/>
    <s v="AVENIDAD LAS PALMAS CON CARRERA 10"/>
    <s v="4°34'15&quot;N"/>
    <s v="74°36'45.0&quot;W"/>
    <s v="CENTRO"/>
    <s v="COMUNA CENTRO"/>
    <m/>
    <s v="COMUNA CENTRO"/>
    <s v="MASCULINO"/>
    <d v="1899-12-30T17:00:00"/>
    <x v="0"/>
    <x v="0"/>
    <s v="NO APLICA"/>
    <x v="2"/>
    <s v="PARTICULAR"/>
    <n v="132"/>
    <x v="0"/>
    <s v="SI"/>
    <s v="NEGATIVA"/>
    <d v="1999-03-09T00:00:00"/>
    <n v="26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2"/>
    <x v="4"/>
    <m/>
  </r>
  <r>
    <d v="2025-03-11T00:00:00"/>
    <s v="VIA GIRADOT KM 72 + 834"/>
    <s v="4°22'02&quot;N"/>
    <s v="74°22'53.0&quot;W"/>
    <s v="VEREDA EL JORDAN"/>
    <m/>
    <s v="CORREG. NORTE"/>
    <s v="CORREG. NORTE"/>
    <s v="MASCULINO"/>
    <d v="1899-12-30T22:10:00"/>
    <x v="0"/>
    <x v="0"/>
    <s v="NO APLICA"/>
    <x v="2"/>
    <s v="PARTICULAR"/>
    <m/>
    <x v="0"/>
    <s v="SI"/>
    <s v="NEGATIVA"/>
    <d v="1971-01-08T00:00:00"/>
    <n v="54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2"/>
    <x v="4"/>
    <m/>
  </r>
  <r>
    <d v="2025-03-22T00:00:00"/>
    <s v="CARRERA 4 CALLE 4"/>
    <s v="4°20'45&quot;N"/>
    <s v="74°21'36.0&quot;W"/>
    <s v="SANTANDER"/>
    <s v="COMUNA CENTRO"/>
    <m/>
    <s v="COMUNA CENTRO"/>
    <s v="MASCULINO"/>
    <d v="1899-12-30T15:30:00"/>
    <x v="0"/>
    <x v="1"/>
    <s v="VEHÍCULO"/>
    <x v="0"/>
    <s v="PARTICULAR"/>
    <m/>
    <x v="0"/>
    <s v="SI"/>
    <s v="NEGATIVA"/>
    <d v="1979-07-23T00:00:00"/>
    <n v="45"/>
    <x v="0"/>
    <s v="MOTOCICLETA"/>
    <s v="PARTICULAR"/>
    <n v="112"/>
    <x v="1"/>
    <s v="SI"/>
    <s v="NEGATIVA"/>
    <d v="1998-10-10T00:00:00"/>
    <n v="26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2"/>
    <x v="4"/>
    <m/>
  </r>
  <r>
    <d v="2025-03-29T00:00:00"/>
    <s v="CARRERA 3 26 58"/>
    <s v="4°19'25&quot;N"/>
    <s v="74°21'52.0&quot;W"/>
    <s v="LA MACARENA"/>
    <s v="COMUNA SUR ORIENTAL"/>
    <m/>
    <s v="COMUNA SUR ORIENTAL"/>
    <s v="MASCULINO"/>
    <d v="1899-12-30T14:30:00"/>
    <x v="0"/>
    <x v="0"/>
    <s v="NO APLICA"/>
    <x v="1"/>
    <s v="PARTICULAR"/>
    <n v="139"/>
    <x v="0"/>
    <s v="SI"/>
    <s v="NEGATIVA"/>
    <d v="2006-12-10T00:00:00"/>
    <n v="18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2"/>
    <x v="4"/>
    <m/>
  </r>
  <r>
    <d v="2025-03-21T00:00:00"/>
    <s v="AVENIDAD LAS PALMAS CON CARRERA 9"/>
    <s v="4°34'20&quot;N"/>
    <s v="74°36'39.0&quot;W"/>
    <s v="CENTRO"/>
    <s v="COMUNA CENTRO"/>
    <m/>
    <s v="COMUNA CENTRO"/>
    <m/>
    <d v="1899-12-30T17:20:00"/>
    <x v="0"/>
    <x v="0"/>
    <s v="NO APLICA"/>
    <x v="9"/>
    <m/>
    <m/>
    <x v="2"/>
    <m/>
    <m/>
    <m/>
    <n v="125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2"/>
    <x v="4"/>
    <m/>
  </r>
  <r>
    <d v="2025-05-02T00:00:00"/>
    <s v="CARRERA 27 05 07"/>
    <s v="4°34'48&quot;N"/>
    <s v="74°37'68.0&quot;W"/>
    <s v="SAN JORGE"/>
    <s v="COMUNA OCCIDENTAL"/>
    <m/>
    <s v="COMUNA OCCIDENTAL"/>
    <s v="MASCULINO"/>
    <d v="1899-12-30T12:30:00"/>
    <x v="0"/>
    <x v="0"/>
    <s v="NO APLICA"/>
    <x v="1"/>
    <s v="PARTICULAR"/>
    <n v="139"/>
    <x v="1"/>
    <s v="SI"/>
    <s v="NEGATIVA"/>
    <d v="1989-01-11T00:00:00"/>
    <n v="36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1"/>
    <n v="1"/>
    <x v="0"/>
    <n v="1"/>
    <m/>
    <x v="0"/>
    <m/>
    <m/>
    <m/>
    <m/>
    <x v="1"/>
    <n v="1"/>
    <m/>
    <n v="3"/>
    <x v="0"/>
    <x v="4"/>
    <x v="4"/>
    <m/>
  </r>
  <r>
    <d v="2025-05-08T00:00:00"/>
    <s v="CARRERA 6 16A 49"/>
    <s v="4°20'3&quot;N"/>
    <s v="74°21'48.0&quot;W"/>
    <s v="BALMORAL"/>
    <s v="COMUNA SUR ORIENTAL"/>
    <m/>
    <s v="COMUNA SUR ORIENTAL"/>
    <s v="MASCULINO"/>
    <d v="1899-12-30T18:12:00"/>
    <x v="0"/>
    <x v="0"/>
    <s v="NO APLICA"/>
    <x v="1"/>
    <s v="PARTICULAR"/>
    <n v="105"/>
    <x v="1"/>
    <s v="SI"/>
    <s v="NEGATIVA"/>
    <d v="2004-02-09T00:00:00"/>
    <n v="21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1"/>
    <n v="1"/>
    <m/>
    <n v="2"/>
    <x v="0"/>
    <x v="4"/>
    <x v="4"/>
    <m/>
  </r>
  <r>
    <d v="2025-05-10T00:00:00"/>
    <s v="CALLE 22 CARRERA 42"/>
    <s v="4°32'40&quot;N"/>
    <s v="74°38'60.0&quot;W"/>
    <s v="LA QUERENCIA"/>
    <s v="COMUNA SUR OCCIDENTAL"/>
    <m/>
    <s v="COMUNA SUR OCCIDENTAL"/>
    <s v="MASCULINO"/>
    <d v="1899-12-30T20:00:00"/>
    <x v="0"/>
    <x v="1"/>
    <s v="VEHÍCULO"/>
    <x v="0"/>
    <s v="PARTICULAR"/>
    <n v="123"/>
    <x v="0"/>
    <s v="SI"/>
    <s v="NEGATIVA"/>
    <d v="1960-02-09T00:00:00"/>
    <n v="65"/>
    <x v="0"/>
    <s v="MOTOCICLETA"/>
    <s v="PARTICULAR"/>
    <n v="139"/>
    <x v="1"/>
    <s v="SI"/>
    <s v="NEGATIVA"/>
    <d v="1995-06-20T00:00:00"/>
    <n v="30"/>
    <e v="#NAME?"/>
    <m/>
    <m/>
    <m/>
    <x v="0"/>
    <m/>
    <m/>
    <m/>
    <n v="125"/>
    <e v="#NAME?"/>
    <x v="1"/>
    <m/>
    <x v="0"/>
    <m/>
    <m/>
    <x v="1"/>
    <n v="1"/>
    <x v="0"/>
    <m/>
    <n v="1"/>
    <x v="0"/>
    <m/>
    <m/>
    <m/>
    <m/>
    <x v="1"/>
    <n v="1"/>
    <m/>
    <n v="2"/>
    <x v="0"/>
    <x v="4"/>
    <x v="4"/>
    <m/>
  </r>
  <r>
    <d v="2025-05-11T00:00:00"/>
    <s v="VIA BOGOTA - FUSAGASUGA KLM 32 + 950 MTS"/>
    <s v="4°22'28&quot;N"/>
    <s v="74°20'30.0&quot;W"/>
    <s v="VEREDA TIERRA NEGRA"/>
    <m/>
    <s v="CORREG. NORTE"/>
    <s v="CORREG. NORTE"/>
    <s v="MASCULINO"/>
    <d v="1899-12-30T11:30:00"/>
    <x v="0"/>
    <x v="1"/>
    <s v="VEHÍCULO"/>
    <x v="1"/>
    <s v="PARTICULAR"/>
    <m/>
    <x v="1"/>
    <s v="SI"/>
    <s v="NEGATIVA"/>
    <d v="1993-06-22T00:00:00"/>
    <n v="32"/>
    <x v="0"/>
    <s v="MOTOCICLETA"/>
    <s v="PARTICULAR"/>
    <n v="157"/>
    <x v="1"/>
    <s v="SI"/>
    <s v="NEGATIVA"/>
    <d v="2002-03-05T00:00:00"/>
    <n v="23"/>
    <e v="#NAME?"/>
    <m/>
    <m/>
    <m/>
    <x v="0"/>
    <m/>
    <m/>
    <m/>
    <n v="125"/>
    <e v="#NAME?"/>
    <x v="0"/>
    <n v="1"/>
    <x v="0"/>
    <m/>
    <m/>
    <x v="1"/>
    <n v="1"/>
    <x v="0"/>
    <m/>
    <n v="1"/>
    <x v="0"/>
    <m/>
    <m/>
    <m/>
    <m/>
    <x v="1"/>
    <n v="2"/>
    <m/>
    <n v="3"/>
    <x v="0"/>
    <x v="4"/>
    <x v="4"/>
    <m/>
  </r>
  <r>
    <d v="2025-05-13T00:00:00"/>
    <s v="VIA BOGOTA - GIRADOT KM 55 + 000"/>
    <s v="4°16'53&quot;N"/>
    <s v="74°28'36.0&quot;W"/>
    <s v="LA PUERTA"/>
    <m/>
    <s v="CORREG. SUR OCCIDENTAL"/>
    <s v="CORREG. SUR OCCIDENTAL"/>
    <s v="MASCULINO"/>
    <d v="1899-12-30T11:41:00"/>
    <x v="0"/>
    <x v="1"/>
    <s v="VEHÍCULO"/>
    <x v="0"/>
    <s v="PARTICULAR"/>
    <m/>
    <x v="0"/>
    <s v="SI"/>
    <s v="NEGATIVA"/>
    <d v="2000-05-27T00:00:00"/>
    <n v="25"/>
    <x v="0"/>
    <s v="MOTOCICLETA"/>
    <s v="PARTICULAR"/>
    <n v="132"/>
    <x v="1"/>
    <s v="SI"/>
    <s v="NEGATIVA"/>
    <d v="1999-04-23T00:00:00"/>
    <n v="26"/>
    <e v="#NAME?"/>
    <m/>
    <m/>
    <m/>
    <x v="0"/>
    <m/>
    <m/>
    <m/>
    <n v="125"/>
    <e v="#NAME?"/>
    <x v="0"/>
    <n v="1"/>
    <x v="0"/>
    <m/>
    <n v="1"/>
    <x v="0"/>
    <m/>
    <x v="0"/>
    <m/>
    <m/>
    <x v="0"/>
    <m/>
    <m/>
    <m/>
    <m/>
    <x v="1"/>
    <n v="1"/>
    <m/>
    <n v="2"/>
    <x v="0"/>
    <x v="4"/>
    <x v="4"/>
    <m/>
  </r>
  <r>
    <d v="2025-05-16T00:00:00"/>
    <s v="DIAGONAL 26 CARRERA 2F"/>
    <s v="4°19'29&quot;N"/>
    <s v="74°21'48.0&quot;W"/>
    <s v="BALMORAL"/>
    <s v="COMUNA SUR ORIENTAL"/>
    <m/>
    <s v="COMUNA SUR ORIENTAL"/>
    <s v="MASCULINO"/>
    <d v="1899-12-30T14:10:00"/>
    <x v="0"/>
    <x v="0"/>
    <s v="NO APLICA"/>
    <x v="2"/>
    <s v="OFICIAL"/>
    <n v="157"/>
    <x v="0"/>
    <s v="SI"/>
    <s v="NEGATIVA"/>
    <d v="1970-08-24T00:00:00"/>
    <n v="54"/>
    <x v="0"/>
    <m/>
    <m/>
    <m/>
    <x v="0"/>
    <m/>
    <m/>
    <m/>
    <n v="125"/>
    <e v="#NAME?"/>
    <m/>
    <m/>
    <m/>
    <x v="0"/>
    <m/>
    <m/>
    <m/>
    <n v="125"/>
    <e v="#NAME?"/>
    <x v="0"/>
    <n v="1"/>
    <x v="0"/>
    <n v="1"/>
    <m/>
    <x v="0"/>
    <m/>
    <x v="0"/>
    <m/>
    <m/>
    <x v="0"/>
    <m/>
    <m/>
    <m/>
    <m/>
    <x v="0"/>
    <m/>
    <m/>
    <n v="1"/>
    <x v="0"/>
    <x v="4"/>
    <x v="4"/>
    <m/>
  </r>
  <r>
    <d v="2025-05-16T00:00:00"/>
    <s v="CALLE 11 CON CARRERA 9"/>
    <s v="4°36'66&quot;N"/>
    <s v="74°33'66.0&quot;W"/>
    <s v="CENTRO"/>
    <s v="COMUNA CENTRO"/>
    <m/>
    <s v="COMUNA CENTRO"/>
    <s v="MASCULINO"/>
    <d v="1899-12-30T20:10:00"/>
    <x v="0"/>
    <x v="1"/>
    <s v="VEHÍCULO"/>
    <x v="2"/>
    <s v="PARTICULAR"/>
    <m/>
    <x v="0"/>
    <s v="SI"/>
    <s v="NEGATIVA"/>
    <d v="1995-03-08T00:00:00"/>
    <n v="30"/>
    <x v="0"/>
    <s v="MOTOCICLETA"/>
    <s v="PARTICULAR"/>
    <n v="149"/>
    <x v="1"/>
    <s v="SI"/>
    <s v="NEGATIVA"/>
    <d v="2001-01-18T00:00:00"/>
    <n v="24"/>
    <e v="#NAME?"/>
    <m/>
    <m/>
    <m/>
    <x v="0"/>
    <m/>
    <m/>
    <m/>
    <n v="125"/>
    <e v="#NAME?"/>
    <x v="1"/>
    <m/>
    <x v="0"/>
    <m/>
    <m/>
    <x v="0"/>
    <m/>
    <x v="0"/>
    <m/>
    <m/>
    <x v="1"/>
    <n v="1"/>
    <m/>
    <m/>
    <n v="1"/>
    <x v="1"/>
    <n v="1"/>
    <m/>
    <n v="2"/>
    <x v="0"/>
    <x v="4"/>
    <x v="4"/>
    <m/>
  </r>
  <r>
    <d v="2025-05-21T00:00:00"/>
    <s v="GLORIETA TERMINAL CALLE 8"/>
    <s v="4°34'65&quot;N"/>
    <s v="74°37'62.0&quot;W"/>
    <s v="SAN JORGE"/>
    <s v="COMUNA OCCIDENTAL"/>
    <m/>
    <s v="COMUNA OCCIDENTAL"/>
    <s v="MASCULINO"/>
    <d v="1899-12-30T11:10:00"/>
    <x v="0"/>
    <x v="1"/>
    <s v="VEHÍCULO"/>
    <x v="0"/>
    <s v="PARTICULAR"/>
    <n v="123"/>
    <x v="0"/>
    <s v="SI"/>
    <s v="NEGATIVA"/>
    <d v="1967-08-23T00:00:00"/>
    <n v="57"/>
    <x v="0"/>
    <s v="MOTOCICLETA"/>
    <s v="PARTICULAR"/>
    <n v="122"/>
    <x v="1"/>
    <s v="SI"/>
    <s v="NEGATIVA"/>
    <d v="1962-10-23T00:00:00"/>
    <n v="62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4"/>
    <x v="4"/>
    <m/>
  </r>
  <r>
    <d v="2025-05-17T00:00:00"/>
    <s v="CALLE 22 CARRERA 37"/>
    <s v="4°19'46&quot;N"/>
    <s v="74°22'59.0&quot;W"/>
    <s v="COOVIPROF"/>
    <s v="COMUNA SUR OCCIDENTAL"/>
    <m/>
    <s v="COMUNA SUR OCCIDENTAL"/>
    <s v="MASCULINO"/>
    <d v="1899-12-30T17:10:00"/>
    <x v="0"/>
    <x v="2"/>
    <s v="NO APLICA"/>
    <x v="0"/>
    <s v="PÚBLICO"/>
    <n v="157"/>
    <x v="0"/>
    <s v="SI"/>
    <s v="NEGATIVA"/>
    <d v="1990-03-08T00:00:00"/>
    <n v="35"/>
    <x v="0"/>
    <s v="MOTOCICLETA"/>
    <s v="PARTICULAR"/>
    <m/>
    <x v="1"/>
    <s v="SI"/>
    <s v="NEGATIVA"/>
    <d v="1990-03-08T00:00:00"/>
    <n v="35"/>
    <e v="#NAME?"/>
    <s v="MOTOCICLETA"/>
    <s v="PARTICULAR"/>
    <n v="157"/>
    <x v="1"/>
    <s v="SI"/>
    <s v="NEGATIVA"/>
    <d v="1989-01-17T00:00:00"/>
    <n v="36"/>
    <e v="#NAME?"/>
    <x v="1"/>
    <m/>
    <x v="0"/>
    <m/>
    <m/>
    <x v="1"/>
    <n v="1"/>
    <x v="0"/>
    <m/>
    <n v="1"/>
    <x v="0"/>
    <m/>
    <m/>
    <m/>
    <m/>
    <x v="1"/>
    <n v="2"/>
    <m/>
    <n v="3"/>
    <x v="0"/>
    <x v="4"/>
    <x v="4"/>
    <m/>
  </r>
  <r>
    <d v="2025-05-25T00:00:00"/>
    <s v="CALLE 24B GLORIETA CUCHARAL"/>
    <s v="4°21'01&quot;N"/>
    <s v="74°22'47.0&quot;W"/>
    <s v="GLORIETA CUCHARAL"/>
    <m/>
    <s v="CORREG. OCCIDENTAL"/>
    <s v="CORREG. OCCIDENTAL"/>
    <s v="MASCULINO"/>
    <d v="1899-12-30T16:05:00"/>
    <x v="0"/>
    <x v="1"/>
    <s v="VEHÍCULO"/>
    <x v="10"/>
    <s v="PÚBLICO"/>
    <n v="104"/>
    <x v="0"/>
    <s v="SI"/>
    <s v="NEGATIVA"/>
    <d v="2002-03-11T00:00:00"/>
    <n v="23"/>
    <x v="0"/>
    <s v="MOTOCICLETA"/>
    <s v="PARTICULAR"/>
    <m/>
    <x v="1"/>
    <s v="SI"/>
    <s v="NEGATIVA"/>
    <d v="2002-04-05T00:00:00"/>
    <n v="23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4"/>
    <x v="4"/>
    <m/>
  </r>
  <r>
    <d v="2025-05-25T00:00:00"/>
    <s v="VIA GIRADOT BOGOTA"/>
    <s v="4°17'07&quot;N"/>
    <s v="74°28'18.0&quot;W"/>
    <s v="VEREDAD LA PUERTA"/>
    <m/>
    <s v="CORREG. SUR OCCIDENTAL"/>
    <s v="CORREG. SUR OCCIDENTAL"/>
    <s v="MASCULINO"/>
    <d v="1899-12-30T19:20:00"/>
    <x v="1"/>
    <x v="1"/>
    <s v="VEHÍCULO"/>
    <x v="2"/>
    <s v="PARTICULAR"/>
    <n v="116"/>
    <x v="0"/>
    <s v="SI"/>
    <s v="NEGATIVA"/>
    <d v="1987-07-26T00:00:00"/>
    <n v="37"/>
    <x v="0"/>
    <s v="MOTOCICLETA"/>
    <s v="PARTICULAR"/>
    <n v="49"/>
    <x v="3"/>
    <m/>
    <m/>
    <d v="1993-04-24T00:00:00"/>
    <n v="32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m/>
    <n v="1"/>
    <m/>
    <x v="1"/>
    <x v="4"/>
    <x v="4"/>
    <s v="CON MUERTOS"/>
  </r>
  <r>
    <d v="2025-05-29T00:00:00"/>
    <s v="CALLE 25 30 73 LA QUERENCIA"/>
    <s v="4°19'43&quot;N"/>
    <s v="74°23'14.0&quot;W"/>
    <s v="SECTOR LA QUERENCIA"/>
    <s v="COMUNA SUR OCCIDENTAL"/>
    <m/>
    <s v="COMUNA SUR OCCIDENTAL"/>
    <s v="MASCULINO"/>
    <d v="1899-12-30T11:30:00"/>
    <x v="0"/>
    <x v="1"/>
    <s v="VEHÍCULO"/>
    <x v="1"/>
    <s v="PARTICULAR"/>
    <n v="132"/>
    <x v="1"/>
    <s v="SI"/>
    <s v="NEGATIVA"/>
    <d v="1986-10-10T00:00:00"/>
    <n v="38"/>
    <x v="0"/>
    <s v="CAMIONETA"/>
    <s v="PARTICULAR"/>
    <m/>
    <x v="2"/>
    <s v="SI"/>
    <s v="NEGATIVA"/>
    <d v="1968-06-10T00:00:00"/>
    <n v="57"/>
    <e v="#NAME?"/>
    <m/>
    <m/>
    <m/>
    <x v="0"/>
    <m/>
    <m/>
    <m/>
    <n v="125"/>
    <e v="#NAME?"/>
    <x v="1"/>
    <m/>
    <x v="0"/>
    <m/>
    <m/>
    <x v="0"/>
    <m/>
    <x v="0"/>
    <m/>
    <m/>
    <x v="0"/>
    <m/>
    <m/>
    <m/>
    <m/>
    <x v="1"/>
    <n v="1"/>
    <m/>
    <n v="1"/>
    <x v="0"/>
    <x v="4"/>
    <x v="4"/>
    <m/>
  </r>
  <r>
    <d v="2025-06-01T00:00:00"/>
    <s v="VIA GIRARDOT - BOGOTA KM 63 + 100"/>
    <s v="4°32'40&quot;N"/>
    <s v="74°41'81.0&quot;W"/>
    <s v="SECTOR JAIBANA"/>
    <m/>
    <s v="CORREG. SUR OCCIDENTAL"/>
    <s v="CORREG. SUR OCCIDENTAL"/>
    <s v="MASCULINO"/>
    <d v="1899-12-30T20:30:00"/>
    <x v="0"/>
    <x v="1"/>
    <s v="VEHÍCULO"/>
    <x v="0"/>
    <s v="PARTICULAR"/>
    <n v="119"/>
    <x v="1"/>
    <s v="SI"/>
    <s v="NEGATIVA"/>
    <d v="1980-10-15T00:00:00"/>
    <n v="44"/>
    <x v="0"/>
    <s v="BUS"/>
    <s v="PÚBLICO"/>
    <n v="121"/>
    <x v="2"/>
    <s v="SI"/>
    <s v="NEGATIVA"/>
    <d v="1975-11-06T00:00:00"/>
    <n v="49"/>
    <e v="#NAME?"/>
    <m/>
    <m/>
    <m/>
    <x v="0"/>
    <m/>
    <m/>
    <m/>
    <n v="125"/>
    <e v="#NAME?"/>
    <x v="1"/>
    <m/>
    <x v="0"/>
    <m/>
    <m/>
    <x v="1"/>
    <n v="3"/>
    <x v="0"/>
    <n v="1"/>
    <m/>
    <x v="0"/>
    <m/>
    <m/>
    <m/>
    <m/>
    <x v="1"/>
    <n v="1"/>
    <m/>
    <n v="4"/>
    <x v="0"/>
    <x v="5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F76987-7084-4AE0-A755-C8D6AE101CF3}" name="TablaDinámica10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C24:C27" firstHeaderRow="1" firstDataRow="1" firstDataCol="1" rowPageCount="1" colPageCount="1"/>
  <pivotFields count="63"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m="1" x="4"/>
        <item h="1" x="0"/>
        <item x="1"/>
        <item h="1" m="1" x="3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showAll="0">
      <items count="8">
        <item m="1" x="6"/>
        <item x="0"/>
        <item x="1"/>
        <item x="2"/>
        <item x="3"/>
        <item x="4"/>
        <item m="1" x="5"/>
        <item t="default"/>
      </items>
    </pivotField>
    <pivotField showAll="0"/>
  </pivotFields>
  <rowFields count="1">
    <field x="59"/>
  </rowFields>
  <rowItems count="3">
    <i>
      <x/>
    </i>
    <i>
      <x v="2"/>
    </i>
    <i t="grand">
      <x/>
    </i>
  </rowItems>
  <colItems count="1">
    <i/>
  </colItems>
  <pageFields count="1">
    <pageField fld="1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3D2CB3-83E3-4C91-82BE-DBBC8D9164B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C4:C8" firstHeaderRow="1" firstDataRow="1" firstDataCol="1"/>
  <pivotFields count="6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m="1" x="4"/>
        <item x="0"/>
        <item x="1"/>
        <item m="1"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showAll="0">
      <items count="8">
        <item m="1" x="6"/>
        <item x="0"/>
        <item x="1"/>
        <item x="2"/>
        <item x="3"/>
        <item x="4"/>
        <item m="1" x="5"/>
        <item t="default"/>
      </items>
    </pivotField>
    <pivotField showAll="0"/>
  </pivotFields>
  <rowFields count="1">
    <field x="10"/>
  </rowFields>
  <rowItems count="4">
    <i>
      <x v="1"/>
    </i>
    <i>
      <x v="2"/>
    </i>
    <i>
      <x v="4"/>
    </i>
    <i t="grand">
      <x/>
    </i>
  </rowItems>
  <colItems count="1">
    <i/>
  </colItem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154C44-BA6B-437D-A082-FB267C110821}" name="TablaDinámica1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C46:C48" firstHeaderRow="1" firstDataRow="1" firstDataCol="1"/>
  <pivotFields count="6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">
        <item m="1" x="5"/>
        <item m="1" x="3"/>
        <item m="1" x="1"/>
        <item m="1" x="4"/>
        <item m="1" x="6"/>
        <item m="1" x="2"/>
        <item m="1" x="7"/>
        <item m="1" x="8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showAll="0">
      <items count="8">
        <item m="1" x="6"/>
        <item x="0"/>
        <item x="1"/>
        <item x="2"/>
        <item x="3"/>
        <item x="4"/>
        <item m="1" x="5"/>
        <item t="default"/>
      </items>
    </pivotField>
    <pivotField showAll="0"/>
  </pivotFields>
  <rowFields count="1">
    <field x="21"/>
  </rowFields>
  <rowItems count="2">
    <i>
      <x v="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0A0AB5-860D-47DD-B15B-B1BDA5A39B1F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I14:I19" firstHeaderRow="1" firstDataRow="1" firstDataCol="1" rowPageCount="1" colPageCount="1"/>
  <pivotFields count="6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axis="axisRow" showAll="0">
      <items count="12">
        <item x="0"/>
        <item x="9"/>
        <item x="1"/>
        <item m="1" x="10"/>
        <item x="7"/>
        <item x="8"/>
        <item x="4"/>
        <item x="2"/>
        <item x="6"/>
        <item x="3"/>
        <item x="5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9">
        <item m="1" x="6"/>
        <item h="1" x="1"/>
        <item x="3"/>
        <item m="1" x="7"/>
        <item m="1" x="4"/>
        <item h="1" x="0"/>
        <item m="1" x="5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showAll="0">
      <items count="8">
        <item m="1" x="6"/>
        <item x="0"/>
        <item x="1"/>
        <item x="2"/>
        <item x="3"/>
        <item x="4"/>
        <item m="1" x="5"/>
        <item t="default"/>
      </items>
    </pivotField>
    <pivotField showAll="0"/>
  </pivotFields>
  <rowFields count="1">
    <field x="11"/>
  </rowFields>
  <rowItems count="5">
    <i>
      <x/>
    </i>
    <i>
      <x v="2"/>
    </i>
    <i>
      <x v="6"/>
    </i>
    <i>
      <x v="7"/>
    </i>
    <i t="grand">
      <x/>
    </i>
  </rowItems>
  <colItems count="1">
    <i/>
  </colItems>
  <pageFields count="1">
    <pageField fld="16" hier="-1"/>
  </pageField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7FE8C1-BBB3-4132-98A4-2F752D46059D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4:N9" firstHeaderRow="1" firstDataRow="1" firstDataCol="1"/>
  <pivotFields count="6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1"/>
        <item x="3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showAll="0">
      <items count="8">
        <item m="1" x="6"/>
        <item x="0"/>
        <item x="1"/>
        <item x="2"/>
        <item x="3"/>
        <item x="4"/>
        <item m="1" x="5"/>
        <item t="default"/>
      </items>
    </pivotField>
    <pivotField showAll="0"/>
  </pivotFields>
  <rowFields count="1">
    <field x="25"/>
  </rowFields>
  <rowItems count="5">
    <i>
      <x/>
    </i>
    <i>
      <x v="1"/>
    </i>
    <i>
      <x v="2"/>
    </i>
    <i>
      <x v="3"/>
    </i>
    <i t="grand">
      <x/>
    </i>
  </rowItems>
  <colItems count="1">
    <i/>
  </colItem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7E1DC8-B772-4218-861F-7B4867FEBA27}" name="TablaDinámica1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I31:I45" firstHeaderRow="1" firstDataRow="1" firstDataCol="1" rowPageCount="1" colPageCount="1"/>
  <pivotFields count="6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m="1" x="4"/>
        <item x="0"/>
        <item h="1" x="1"/>
        <item h="1" m="1" x="3"/>
        <item h="1" x="2"/>
        <item t="default"/>
      </items>
    </pivotField>
    <pivotField showAll="0"/>
    <pivotField showAll="0"/>
    <pivotField axis="axisRow" showAll="0">
      <items count="15">
        <item x="0"/>
        <item x="5"/>
        <item x="7"/>
        <item x="4"/>
        <item x="3"/>
        <item x="2"/>
        <item x="8"/>
        <item x="10"/>
        <item x="12"/>
        <item x="1"/>
        <item x="6"/>
        <item x="11"/>
        <item x="9"/>
        <item m="1"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showAll="0">
      <items count="8">
        <item m="1" x="6"/>
        <item x="0"/>
        <item x="1"/>
        <item x="2"/>
        <item x="3"/>
        <item x="4"/>
        <item m="1" x="5"/>
        <item t="default"/>
      </items>
    </pivotField>
    <pivotField showAll="0"/>
  </pivotFields>
  <rowFields count="1">
    <field x="13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1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FB5BFB-BFD0-4C6B-833E-37B6F821D049}" name="TablaDinámica1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C58:C69" firstHeaderRow="1" firstDataRow="1" firstDataCol="1"/>
  <pivotFields count="6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2">
        <item x="0"/>
        <item x="3"/>
        <item x="9"/>
        <item x="1"/>
        <item x="5"/>
        <item m="1" x="10"/>
        <item x="7"/>
        <item x="8"/>
        <item x="4"/>
        <item x="2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showAll="0">
      <items count="8">
        <item m="1" x="6"/>
        <item x="0"/>
        <item x="1"/>
        <item x="2"/>
        <item x="3"/>
        <item x="4"/>
        <item m="1" x="5"/>
        <item t="default"/>
      </items>
    </pivotField>
    <pivotField showAll="0"/>
  </pivotFields>
  <rowFields count="1">
    <field x="11"/>
  </rowFields>
  <rowItems count="11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67A928-F8B5-4322-805C-B14262939FDE}" name="TablaDinámica8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EATON">
  <location ref="I24:J27" firstHeaderRow="1" firstDataRow="1" firstDataCol="1" rowPageCount="1" colPageCount="1"/>
  <pivotFields count="63"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m="1" x="4"/>
        <item h="1" x="0"/>
        <item x="1"/>
        <item h="1" m="1" x="3"/>
        <item h="1" x="2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m="1" x="2"/>
        <item x="0"/>
        <item x="1"/>
        <item t="default"/>
      </items>
    </pivotField>
    <pivotField showAll="0"/>
    <pivotField dataField="1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showAll="0">
      <items count="8">
        <item m="1" x="6"/>
        <item x="0"/>
        <item x="1"/>
        <item x="2"/>
        <item x="3"/>
        <item x="4"/>
        <item m="1" x="5"/>
        <item t="default"/>
      </items>
    </pivotField>
    <pivotField showAll="0"/>
  </pivotFields>
  <rowFields count="1">
    <field x="40"/>
  </rowFields>
  <rowItems count="3">
    <i>
      <x v="1"/>
    </i>
    <i>
      <x v="2"/>
    </i>
    <i t="grand">
      <x/>
    </i>
  </rowItems>
  <colItems count="1">
    <i/>
  </colItems>
  <pageFields count="1">
    <pageField fld="10" hier="-1"/>
  </pageFields>
  <dataFields count="1">
    <dataField name="Suma de PEATON MUERTO" fld="42" baseField="0" baseItem="0"/>
  </dataFields>
  <formats count="1">
    <format dxfId="0">
      <pivotArea field="42" type="button" dataOnly="0" labelOnly="1" outline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571B41-72B9-449A-ABAD-BEA5F9751875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I4:I9" firstHeaderRow="1" firstDataRow="1" firstDataCol="1"/>
  <pivotFields count="6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m="1" x="6"/>
        <item x="1"/>
        <item x="3"/>
        <item m="1" x="7"/>
        <item m="1" x="4"/>
        <item x="0"/>
        <item m="1" x="5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showAll="0">
      <items count="8">
        <item m="1" x="6"/>
        <item x="0"/>
        <item x="1"/>
        <item x="2"/>
        <item x="3"/>
        <item x="4"/>
        <item m="1" x="5"/>
        <item t="default"/>
      </items>
    </pivotField>
    <pivotField showAll="0"/>
  </pivotFields>
  <rowFields count="1">
    <field x="16"/>
  </rowFields>
  <rowItems count="5">
    <i>
      <x v="1"/>
    </i>
    <i>
      <x v="2"/>
    </i>
    <i>
      <x v="5"/>
    </i>
    <i>
      <x v="7"/>
    </i>
    <i t="grand">
      <x/>
    </i>
  </rowItems>
  <colItems count="1">
    <i/>
  </colItem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3A402D-7199-4DF3-89F2-1EB7134D600C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S4:S8" firstHeaderRow="1" firstDataRow="1" firstDataCol="1"/>
  <pivotFields count="6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showAll="0">
      <items count="8">
        <item m="1" x="6"/>
        <item x="0"/>
        <item x="1"/>
        <item x="2"/>
        <item x="3"/>
        <item x="4"/>
        <item m="1" x="5"/>
        <item t="default"/>
      </items>
    </pivotField>
    <pivotField showAll="0"/>
  </pivotFields>
  <rowFields count="1">
    <field x="34"/>
  </rowFields>
  <rowItems count="4">
    <i>
      <x/>
    </i>
    <i>
      <x v="1"/>
    </i>
    <i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FA9D72-1218-428E-9FFD-CA6465BC4C6B}" name="TablaDinámica1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C31:C41" firstHeaderRow="1" firstDataRow="1" firstDataCol="1" rowPageCount="1" colPageCount="1"/>
  <pivotFields count="6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m="1" x="4"/>
        <item h="1" x="0"/>
        <item x="1"/>
        <item h="1" m="1" x="3"/>
        <item h="1" x="2"/>
        <item t="default"/>
      </items>
    </pivotField>
    <pivotField showAll="0"/>
    <pivotField showAll="0"/>
    <pivotField axis="axisRow" showAll="0">
      <items count="15">
        <item x="0"/>
        <item x="5"/>
        <item x="7"/>
        <item x="4"/>
        <item x="3"/>
        <item x="2"/>
        <item x="8"/>
        <item x="10"/>
        <item x="12"/>
        <item x="1"/>
        <item x="6"/>
        <item x="11"/>
        <item x="9"/>
        <item m="1"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showAll="0">
      <items count="8">
        <item m="1" x="6"/>
        <item x="0"/>
        <item x="1"/>
        <item x="2"/>
        <item x="3"/>
        <item x="4"/>
        <item m="1" x="5"/>
        <item t="default"/>
      </items>
    </pivotField>
    <pivotField showAll="0"/>
  </pivotFields>
  <rowFields count="1">
    <field x="13"/>
  </rowFields>
  <rowItems count="10">
    <i>
      <x/>
    </i>
    <i>
      <x v="1"/>
    </i>
    <i>
      <x v="2"/>
    </i>
    <i>
      <x v="4"/>
    </i>
    <i>
      <x v="5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1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ED4EF2-D687-4389-8D99-9A51E8C8689D}" name="TablaDinámica1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CONDUCTOR">
  <location ref="S24:T27" firstHeaderRow="1" firstDataRow="1" firstDataCol="1" rowPageCount="1" colPageCount="1"/>
  <pivotFields count="63"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m="1" x="4"/>
        <item h="1" x="0"/>
        <item x="1"/>
        <item h="1" m="1" x="3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m="1" x="2"/>
        <item x="1"/>
        <item x="0"/>
        <item t="default"/>
      </items>
    </pivotField>
    <pivotField showAll="0"/>
    <pivotField dataField="1" showAll="0"/>
    <pivotField showAll="0"/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showAll="0">
      <items count="8">
        <item m="1" x="6"/>
        <item x="0"/>
        <item x="1"/>
        <item x="2"/>
        <item x="3"/>
        <item x="4"/>
        <item m="1" x="5"/>
        <item t="default"/>
      </items>
    </pivotField>
    <pivotField showAll="0"/>
  </pivotFields>
  <rowFields count="1">
    <field x="55"/>
  </rowFields>
  <rowItems count="3">
    <i>
      <x v="1"/>
    </i>
    <i>
      <x v="2"/>
    </i>
    <i t="grand">
      <x/>
    </i>
  </rowItems>
  <colItems count="1">
    <i/>
  </colItems>
  <pageFields count="1">
    <pageField fld="10" hier="-1"/>
  </pageFields>
  <dataFields count="1">
    <dataField name="Suma de CONDUCTOR MUERTO" fld="57" baseField="0" baseItem="0"/>
  </dataField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4AC857-A246-4E2D-A9B6-6161F5DDE527}" name="TablaDinámica1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ASAJERO">
  <location ref="X24:Y27" firstHeaderRow="1" firstDataRow="1" firstDataCol="1" rowPageCount="1" colPageCount="1"/>
  <pivotFields count="63"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m="1" x="4"/>
        <item h="1" x="0"/>
        <item x="1"/>
        <item h="1" m="1" x="3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showAll="0">
      <items count="8">
        <item m="1" x="6"/>
        <item x="0"/>
        <item x="1"/>
        <item x="2"/>
        <item x="3"/>
        <item x="4"/>
        <item m="1" x="5"/>
        <item t="default"/>
      </items>
    </pivotField>
    <pivotField showAll="0"/>
  </pivotFields>
  <rowFields count="1">
    <field x="50"/>
  </rowFields>
  <rowItems count="3">
    <i>
      <x/>
    </i>
    <i>
      <x v="1"/>
    </i>
    <i t="grand">
      <x/>
    </i>
  </rowItems>
  <colItems count="1">
    <i/>
  </colItems>
  <pageFields count="1">
    <pageField fld="10" hier="-1"/>
  </pageFields>
  <dataFields count="1">
    <dataField name="Suma de PASAJERO MUERTO" fld="5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F1E9B5-F0B3-436F-9FD3-D87D1F8895A3}" name="TablaDinámica9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ACOMPAÑANTE">
  <location ref="N24:O27" firstHeaderRow="1" firstDataRow="1" firstDataCol="1" rowPageCount="1" colPageCount="1"/>
  <pivotFields count="63"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m="1" x="4"/>
        <item h="1" x="0"/>
        <item x="1"/>
        <item h="1" m="1" x="3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m="1" x="2"/>
        <item x="1"/>
        <item x="0"/>
        <item t="default"/>
      </items>
    </pivotField>
    <pivotField showAll="0"/>
    <pivotField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showAll="0">
      <items count="8">
        <item m="1" x="6"/>
        <item x="0"/>
        <item x="1"/>
        <item x="2"/>
        <item x="3"/>
        <item x="4"/>
        <item m="1" x="5"/>
        <item t="default"/>
      </items>
    </pivotField>
    <pivotField showAll="0"/>
  </pivotFields>
  <rowFields count="1">
    <field x="45"/>
  </rowFields>
  <rowItems count="3">
    <i>
      <x v="1"/>
    </i>
    <i>
      <x v="2"/>
    </i>
    <i t="grand">
      <x/>
    </i>
  </rowItems>
  <colItems count="1">
    <i/>
  </colItems>
  <pageFields count="1">
    <pageField fld="10" hier="-1"/>
  </pageFields>
  <dataFields count="1">
    <dataField name="Suma de ACOMPAÑANTE MUERTO" fld="47" baseField="0" baseItem="0"/>
  </dataFields>
  <formats count="1">
    <format dxfId="1">
      <pivotArea field="47" type="button" dataOnly="0" labelOnly="1" outline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F81786-5AD2-4DE1-A6C8-6500A021D099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C14:C21" firstHeaderRow="1" firstDataRow="1" firstDataCol="1" rowPageCount="1" colPageCount="1"/>
  <pivotFields count="6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m="1" x="4"/>
        <item h="1" x="0"/>
        <item x="1"/>
        <item h="1" m="1" x="3"/>
        <item h="1" x="2"/>
        <item t="default"/>
      </items>
    </pivotField>
    <pivotField axis="axisRow" showAll="0">
      <items count="12">
        <item x="0"/>
        <item x="9"/>
        <item x="1"/>
        <item m="1" x="10"/>
        <item x="7"/>
        <item x="8"/>
        <item x="4"/>
        <item x="2"/>
        <item x="6"/>
        <item x="3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showAll="0">
      <items count="8">
        <item m="1" x="6"/>
        <item x="0"/>
        <item x="1"/>
        <item x="2"/>
        <item x="3"/>
        <item x="4"/>
        <item m="1" x="5"/>
        <item t="default"/>
      </items>
    </pivotField>
    <pivotField showAll="0"/>
  </pivotFields>
  <rowFields count="1">
    <field x="11"/>
  </rowFields>
  <rowItems count="7">
    <i>
      <x/>
    </i>
    <i>
      <x v="2"/>
    </i>
    <i>
      <x v="5"/>
    </i>
    <i>
      <x v="6"/>
    </i>
    <i>
      <x v="7"/>
    </i>
    <i>
      <x v="9"/>
    </i>
    <i t="grand">
      <x/>
    </i>
  </rowItems>
  <colItems count="1">
    <i/>
  </colItems>
  <pageFields count="1">
    <pageField fld="10" hier="-1"/>
  </pageField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58870F-9CD8-4926-B17A-6D94D5E0ACE0}" name="TablaDinámica7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14:N18" firstHeaderRow="1" firstDataRow="1" firstDataCol="1" rowPageCount="1" colPageCount="1"/>
  <pivotFields count="6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axis="axisRow" showAll="0">
      <items count="12">
        <item x="0"/>
        <item x="9"/>
        <item x="1"/>
        <item m="1" x="10"/>
        <item x="7"/>
        <item x="8"/>
        <item x="4"/>
        <item x="2"/>
        <item x="6"/>
        <item x="3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5">
        <item h="1" x="1"/>
        <item x="3"/>
        <item h="1"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showAll="0">
      <items count="8">
        <item m="1" x="6"/>
        <item x="0"/>
        <item x="1"/>
        <item x="2"/>
        <item x="3"/>
        <item x="4"/>
        <item m="1" x="5"/>
        <item t="default"/>
      </items>
    </pivotField>
    <pivotField showAll="0"/>
  </pivotFields>
  <rowFields count="1">
    <field x="11"/>
  </rowFields>
  <rowItems count="4">
    <i>
      <x/>
    </i>
    <i>
      <x v="2"/>
    </i>
    <i>
      <x v="7"/>
    </i>
    <i t="grand">
      <x/>
    </i>
  </rowItems>
  <colItems count="1">
    <i/>
  </colItems>
  <pageFields count="1">
    <pageField fld="25" hier="-1"/>
  </pageField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9E4156-C422-4DD8-901D-3A0109D48454}" name="Tabla3" displayName="Tabla3" ref="A1:G19" totalsRowShown="0" headerRowDxfId="46" headerRowBorderDxfId="45" tableBorderDxfId="44">
  <autoFilter ref="A1:G19" xr:uid="{6F9E4156-C422-4DD8-901D-3A0109D48454}"/>
  <tableColumns count="7">
    <tableColumn id="1" xr3:uid="{5D7EFD73-EED2-42B4-B8E6-2494E8088074}" name="DESDE" dataDxfId="43"/>
    <tableColumn id="2" xr3:uid="{DA4E2A54-EB22-417A-8AFF-888278384919}" name="HASTA" dataDxfId="42"/>
    <tableColumn id="3" xr3:uid="{05C11690-18CD-4D5C-89A2-AE62D444264F}" name="NUMERADOR " dataDxfId="41"/>
    <tableColumn id="4" xr3:uid="{5AC25ACB-CC7D-464B-9FC4-797DB8F20A5B}" name="DENOMINADOR" dataDxfId="40"/>
    <tableColumn id="5" xr3:uid="{228930EA-DBEE-4EAB-8D6B-2F30FC6400DE}" name="RESULTADO" dataDxfId="39"/>
    <tableColumn id="6" xr3:uid="{D1C4F86F-A367-4D91-9375-938612FD963E}" name="VARIACIÓN NUMERICA" dataDxfId="38"/>
    <tableColumn id="7" xr3:uid="{B1C9A724-1BB2-4563-9068-DAFD61B0AFAA}" name="VARIACIÓN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A14C90-CA54-4C78-9F7A-6ADA5F6E7C37}" name="Tabla2" displayName="Tabla2" ref="A1:V803" totalsRowShown="0" headerRowDxfId="36" dataDxfId="34" headerRowBorderDxfId="35" tableBorderDxfId="33" totalsRowBorderDxfId="32">
  <autoFilter ref="A1:V803" xr:uid="{9D5D147C-8C5A-4224-95A7-C7189B5F43D4}"/>
  <tableColumns count="22">
    <tableColumn id="1" xr3:uid="{EEF145AC-B3F9-45FB-8F99-8C4E07F9082C}" name="FECHA DE ACCIDENTE" dataDxfId="31"/>
    <tableColumn id="4" xr3:uid="{E949F484-E8BE-4910-BC8B-ECEABE115320}" name="BARRIO" dataDxfId="30"/>
    <tableColumn id="5" xr3:uid="{95538077-5235-4192-BAB4-79C3833BA045}" name="COMUNA/CORREG." dataDxfId="29"/>
    <tableColumn id="6" xr3:uid="{93FF8860-2854-4290-84C5-F7E77E6028EF}" name="GENERO" dataDxfId="28"/>
    <tableColumn id="7" xr3:uid="{54882808-796A-43F7-855B-FB672F904300}" name="GRAVEDAD" dataDxfId="27"/>
    <tableColumn id="8" xr3:uid="{8D8C4A2D-CB30-40D2-80CC-2E36A4C687D0}" name="CLASE DE ACCIDENTE" dataDxfId="26"/>
    <tableColumn id="9" xr3:uid="{D9C1B15D-06A4-422B-B526-68078E704BD2}" name="CHOQUE CON" dataDxfId="25"/>
    <tableColumn id="10" xr3:uid="{F798D8D6-EC02-4696-8560-A6C70C2BE369}" name="CLASE DE VEHÍCULO 1" dataDxfId="24"/>
    <tableColumn id="11" xr3:uid="{AEDA34C3-EFAF-4404-A11F-9314CF010072}" name="SERVICIO 1" dataDxfId="23"/>
    <tableColumn id="12" xr3:uid="{38D27891-38D5-4173-ABF5-2638AA69B45C}" name="GRAVEDAD CONDUCTOR 1" dataDxfId="22"/>
    <tableColumn id="13" xr3:uid="{CD53C624-8A03-47EC-A250-F78D85F4F384}" name="AUTORIZO EMBRIAGUEZ 1" dataDxfId="21"/>
    <tableColumn id="14" xr3:uid="{D8F082F4-50FE-4A1F-A38D-7DFAF486CE83}" name="RESULTADO EMBRIAGUEZ 1" dataDxfId="20"/>
    <tableColumn id="15" xr3:uid="{C1B7A515-A737-4A3B-832E-4A5A5438EBBA}" name="EDAD CONDUCTOR 1" dataDxfId="19"/>
    <tableColumn id="16" xr3:uid="{D27D7379-DE5B-490A-B953-529261EC80F8}" name="CLASE DE VEHÍCULO 2" dataDxfId="18"/>
    <tableColumn id="17" xr3:uid="{CBE237AC-29BB-4C45-AE1D-5EB718A337A2}" name="SERVICIO 2" dataDxfId="17"/>
    <tableColumn id="18" xr3:uid="{356A443C-D33E-4B51-A7D4-96F1B38D8D5F}" name="GRAVEDAD CONDUCTOR 2" dataDxfId="16"/>
    <tableColumn id="19" xr3:uid="{B0E9B364-F088-46E0-A37D-386639214C7E}" name="AUTORIZO EMBRIAGUEZ 2" dataDxfId="15"/>
    <tableColumn id="20" xr3:uid="{9842B824-593E-4A17-AA21-46C4F1A811B6}" name="RESULTADO EMBRIAGIEZ" dataDxfId="14"/>
    <tableColumn id="21" xr3:uid="{46DF8E70-2EEF-483A-92D6-A67CC43B89C1}" name="EDAD CONDUCTOR 2" dataDxfId="13"/>
    <tableColumn id="22" xr3:uid="{E406471D-1399-4EC9-824D-FDB3B619A794}" name="PEATON" dataDxfId="12"/>
    <tableColumn id="23" xr3:uid="{37FE79BE-3965-4D81-8E63-1C0747544864}" name="RANGO DE EDAD" dataDxfId="11"/>
    <tableColumn id="24" xr3:uid="{F687E1DF-3E7F-4478-97F4-24D22B49BE18}" name="CONT CASOS" dataDxfId="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301DE7-064A-4F3E-8CAF-CD867CA02AE2}" name="Tabla4" displayName="Tabla4" ref="A1:D2041" totalsRowShown="0" headerRowDxfId="9" dataDxfId="7" headerRowBorderDxfId="8" tableBorderDxfId="6">
  <autoFilter ref="A1:D2041" xr:uid="{B0301DE7-064A-4F3E-8CAF-CD867CA02AE2}"/>
  <tableColumns count="4">
    <tableColumn id="1" xr3:uid="{8D01F541-F2BD-405F-A1A2-6AE23F38590F}" name="ITEM" dataDxfId="5"/>
    <tableColumn id="2" xr3:uid="{C71989E5-7F6F-457B-9ADD-06EECF056BB9}" name="MOTIVO DE INMOVILIZACIÓN" dataDxfId="4"/>
    <tableColumn id="3" xr3:uid="{484B2555-5EEE-483D-B264-A8D78A261770}" name="TIPO VEHÍCULO" dataDxfId="3"/>
    <tableColumn id="4" xr3:uid="{49E0696B-18D9-41BE-9C7B-D5ED08B2A936}" name="FECHA ENTRADA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7DD68-5BDF-48DE-80A2-9260D3DB39D6}">
  <dimension ref="A1:G19"/>
  <sheetViews>
    <sheetView workbookViewId="0">
      <selection activeCell="G3" sqref="G3"/>
    </sheetView>
  </sheetViews>
  <sheetFormatPr baseColWidth="10" defaultRowHeight="14.4"/>
  <cols>
    <col min="5" max="5" width="13" customWidth="1"/>
    <col min="6" max="6" width="22.44140625" customWidth="1"/>
    <col min="7" max="7" width="12.5546875" customWidth="1"/>
  </cols>
  <sheetData>
    <row r="1" spans="1:7" ht="27.6">
      <c r="A1" s="55" t="s">
        <v>302</v>
      </c>
      <c r="B1" s="44" t="s">
        <v>303</v>
      </c>
      <c r="C1" s="44" t="s">
        <v>298</v>
      </c>
      <c r="D1" s="44" t="s">
        <v>299</v>
      </c>
      <c r="E1" s="58" t="s">
        <v>300</v>
      </c>
      <c r="F1" s="58" t="s">
        <v>305</v>
      </c>
      <c r="G1" s="58" t="s">
        <v>301</v>
      </c>
    </row>
    <row r="2" spans="1:7">
      <c r="A2" s="56">
        <v>44197</v>
      </c>
      <c r="B2" s="51">
        <v>44286</v>
      </c>
      <c r="C2" s="52">
        <v>36</v>
      </c>
      <c r="D2" s="52">
        <v>0</v>
      </c>
      <c r="E2" s="53">
        <v>36</v>
      </c>
      <c r="F2" s="54" t="s">
        <v>304</v>
      </c>
      <c r="G2" s="54">
        <v>0</v>
      </c>
    </row>
    <row r="3" spans="1:7">
      <c r="A3" s="57">
        <v>44287</v>
      </c>
      <c r="B3" s="45">
        <v>44377</v>
      </c>
      <c r="C3" s="46">
        <v>29</v>
      </c>
      <c r="D3" s="52">
        <v>0</v>
      </c>
      <c r="E3" s="47">
        <v>29</v>
      </c>
      <c r="F3" s="48">
        <v>-7</v>
      </c>
      <c r="G3" s="49">
        <v>-0.19439999999999999</v>
      </c>
    </row>
    <row r="4" spans="1:7">
      <c r="A4" s="57">
        <v>44378</v>
      </c>
      <c r="B4" s="45">
        <v>44469</v>
      </c>
      <c r="C4" s="46">
        <v>30</v>
      </c>
      <c r="D4" s="52">
        <v>0</v>
      </c>
      <c r="E4" s="47">
        <v>30</v>
      </c>
      <c r="F4" s="48">
        <v>1</v>
      </c>
      <c r="G4" s="49">
        <v>3.4500000000000003E-2</v>
      </c>
    </row>
    <row r="5" spans="1:7">
      <c r="A5" s="57">
        <v>44470</v>
      </c>
      <c r="B5" s="45">
        <v>44561</v>
      </c>
      <c r="C5" s="46">
        <v>34</v>
      </c>
      <c r="D5" s="52">
        <v>0</v>
      </c>
      <c r="E5" s="47">
        <v>34</v>
      </c>
      <c r="F5" s="48">
        <v>4</v>
      </c>
      <c r="G5" s="49">
        <v>0.1333</v>
      </c>
    </row>
    <row r="6" spans="1:7">
      <c r="A6" s="57">
        <v>44562</v>
      </c>
      <c r="B6" s="45">
        <v>44651</v>
      </c>
      <c r="C6" s="46">
        <v>42</v>
      </c>
      <c r="D6" s="52">
        <v>0</v>
      </c>
      <c r="E6" s="47">
        <v>42</v>
      </c>
      <c r="F6" s="48">
        <v>8</v>
      </c>
      <c r="G6" s="49">
        <v>0.23530000000000001</v>
      </c>
    </row>
    <row r="7" spans="1:7">
      <c r="A7" s="57">
        <v>44652</v>
      </c>
      <c r="B7" s="45">
        <v>44742</v>
      </c>
      <c r="C7" s="46">
        <v>29</v>
      </c>
      <c r="D7" s="52">
        <v>0</v>
      </c>
      <c r="E7" s="47">
        <v>29</v>
      </c>
      <c r="F7" s="48">
        <v>-13</v>
      </c>
      <c r="G7" s="49">
        <v>-0.3095</v>
      </c>
    </row>
    <row r="8" spans="1:7">
      <c r="A8" s="57">
        <v>44743</v>
      </c>
      <c r="B8" s="45">
        <v>44834</v>
      </c>
      <c r="C8" s="46">
        <v>38</v>
      </c>
      <c r="D8" s="52">
        <v>0</v>
      </c>
      <c r="E8" s="47">
        <v>38</v>
      </c>
      <c r="F8" s="48">
        <v>9</v>
      </c>
      <c r="G8" s="49">
        <v>0.31030000000000002</v>
      </c>
    </row>
    <row r="9" spans="1:7">
      <c r="A9" s="57">
        <v>44835</v>
      </c>
      <c r="B9" s="45">
        <v>44926</v>
      </c>
      <c r="C9" s="46">
        <v>42</v>
      </c>
      <c r="D9" s="52">
        <v>0</v>
      </c>
      <c r="E9" s="47">
        <v>42</v>
      </c>
      <c r="F9" s="48">
        <v>4</v>
      </c>
      <c r="G9" s="49">
        <v>0.1053</v>
      </c>
    </row>
    <row r="10" spans="1:7">
      <c r="A10" s="57">
        <v>44927</v>
      </c>
      <c r="B10" s="45">
        <v>45016</v>
      </c>
      <c r="C10" s="46">
        <v>46</v>
      </c>
      <c r="D10" s="52">
        <v>0</v>
      </c>
      <c r="E10" s="47">
        <v>46</v>
      </c>
      <c r="F10" s="48">
        <v>4</v>
      </c>
      <c r="G10" s="49">
        <v>9.5200000000000007E-2</v>
      </c>
    </row>
    <row r="11" spans="1:7">
      <c r="A11" s="57">
        <v>45017</v>
      </c>
      <c r="B11" s="45">
        <v>45107</v>
      </c>
      <c r="C11" s="46">
        <v>52</v>
      </c>
      <c r="D11" s="52">
        <v>0</v>
      </c>
      <c r="E11" s="47">
        <v>52</v>
      </c>
      <c r="F11" s="48">
        <v>6</v>
      </c>
      <c r="G11" s="49">
        <v>0.13039999999999999</v>
      </c>
    </row>
    <row r="12" spans="1:7">
      <c r="A12" s="57">
        <v>45108</v>
      </c>
      <c r="B12" s="45">
        <v>45199</v>
      </c>
      <c r="C12" s="46">
        <v>68</v>
      </c>
      <c r="D12" s="52">
        <v>0</v>
      </c>
      <c r="E12" s="47">
        <v>68</v>
      </c>
      <c r="F12" s="48">
        <v>16</v>
      </c>
      <c r="G12" s="49">
        <v>0.30769999999999997</v>
      </c>
    </row>
    <row r="13" spans="1:7">
      <c r="A13" s="57">
        <v>45200</v>
      </c>
      <c r="B13" s="45">
        <v>45291</v>
      </c>
      <c r="C13" s="46">
        <v>59</v>
      </c>
      <c r="D13" s="52">
        <v>0</v>
      </c>
      <c r="E13" s="47">
        <v>59</v>
      </c>
      <c r="F13" s="48">
        <v>-9</v>
      </c>
      <c r="G13" s="49">
        <v>-0.13239999999999999</v>
      </c>
    </row>
    <row r="14" spans="1:7">
      <c r="A14" s="57">
        <v>45292</v>
      </c>
      <c r="B14" s="45">
        <v>45382</v>
      </c>
      <c r="C14" s="46">
        <v>55</v>
      </c>
      <c r="D14" s="52">
        <v>0</v>
      </c>
      <c r="E14" s="47">
        <v>55</v>
      </c>
      <c r="F14" s="48">
        <v>-4</v>
      </c>
      <c r="G14" s="49">
        <v>-6.7799999999999999E-2</v>
      </c>
    </row>
    <row r="15" spans="1:7">
      <c r="A15" s="57">
        <v>45383</v>
      </c>
      <c r="B15" s="45">
        <v>45473</v>
      </c>
      <c r="C15" s="46">
        <v>60</v>
      </c>
      <c r="D15" s="52">
        <v>0</v>
      </c>
      <c r="E15" s="47">
        <v>60</v>
      </c>
      <c r="F15" s="48">
        <v>5</v>
      </c>
      <c r="G15" s="49">
        <v>9.0899999999999995E-2</v>
      </c>
    </row>
    <row r="16" spans="1:7">
      <c r="A16" s="57">
        <v>45474</v>
      </c>
      <c r="B16" s="45">
        <v>45565</v>
      </c>
      <c r="C16" s="46">
        <v>59</v>
      </c>
      <c r="D16" s="52">
        <v>0</v>
      </c>
      <c r="E16" s="47">
        <v>59</v>
      </c>
      <c r="F16" s="48">
        <v>-1</v>
      </c>
      <c r="G16" s="49">
        <v>-1.67E-2</v>
      </c>
    </row>
    <row r="17" spans="1:7">
      <c r="A17" s="57">
        <v>45566</v>
      </c>
      <c r="B17" s="45">
        <v>45657</v>
      </c>
      <c r="C17" s="46">
        <v>51</v>
      </c>
      <c r="D17" s="52">
        <v>0</v>
      </c>
      <c r="E17" s="47">
        <v>51</v>
      </c>
      <c r="F17" s="48">
        <v>-8</v>
      </c>
      <c r="G17" s="49">
        <v>-0.1356</v>
      </c>
    </row>
    <row r="18" spans="1:7">
      <c r="A18" s="57">
        <v>45658</v>
      </c>
      <c r="B18" s="45">
        <v>45747</v>
      </c>
      <c r="C18" s="46">
        <v>42</v>
      </c>
      <c r="D18" s="52">
        <v>0</v>
      </c>
      <c r="E18" s="47">
        <v>42</v>
      </c>
      <c r="F18" s="48">
        <v>-9</v>
      </c>
      <c r="G18" s="49">
        <v>-0.17649999999999999</v>
      </c>
    </row>
    <row r="19" spans="1:7">
      <c r="A19" s="57">
        <v>45748</v>
      </c>
      <c r="B19" s="45">
        <v>45838</v>
      </c>
      <c r="C19" s="50">
        <v>30</v>
      </c>
      <c r="D19" s="52">
        <v>0</v>
      </c>
      <c r="E19" s="47">
        <v>30</v>
      </c>
      <c r="F19" s="48">
        <v>-12</v>
      </c>
      <c r="G19" s="49">
        <v>-0.28570000000000001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147C-8C5A-4224-95A7-C7189B5F43D4}">
  <dimension ref="A1:V803"/>
  <sheetViews>
    <sheetView tabSelected="1" workbookViewId="0">
      <selection activeCell="C8" sqref="C8"/>
    </sheetView>
  </sheetViews>
  <sheetFormatPr baseColWidth="10" defaultRowHeight="14.4"/>
  <cols>
    <col min="1" max="1" width="18.5546875" style="20" customWidth="1"/>
    <col min="2" max="2" width="11.44140625" style="1"/>
    <col min="3" max="3" width="22.109375" style="1" customWidth="1"/>
    <col min="4" max="4" width="11.44140625" style="1"/>
    <col min="5" max="5" width="11.5546875" style="1"/>
    <col min="6" max="6" width="18.5546875" style="1" customWidth="1"/>
    <col min="7" max="7" width="15.77734375" style="1" customWidth="1"/>
    <col min="8" max="8" width="19" style="1" customWidth="1"/>
    <col min="9" max="9" width="13.6640625" style="1" customWidth="1"/>
    <col min="10" max="10" width="21.6640625" style="1" customWidth="1"/>
    <col min="11" max="11" width="21.21875" style="3" customWidth="1"/>
    <col min="12" max="12" width="22.6640625" style="1" customWidth="1"/>
    <col min="13" max="13" width="17.5546875" style="2" customWidth="1"/>
    <col min="14" max="14" width="19" style="1" customWidth="1"/>
    <col min="15" max="15" width="13.6640625" style="1" customWidth="1"/>
    <col min="16" max="16" width="21.6640625" style="1" customWidth="1"/>
    <col min="17" max="17" width="21.21875" style="1" customWidth="1"/>
    <col min="18" max="18" width="20.88671875" style="1" customWidth="1"/>
    <col min="19" max="19" width="17.5546875" style="1" customWidth="1"/>
    <col min="20" max="20" width="11.6640625" style="2" bestFit="1" customWidth="1"/>
    <col min="21" max="21" width="15.21875" bestFit="1" customWidth="1"/>
  </cols>
  <sheetData>
    <row r="1" spans="1:22">
      <c r="A1" s="34" t="s">
        <v>0</v>
      </c>
      <c r="B1" s="35" t="s">
        <v>1</v>
      </c>
      <c r="C1" s="35" t="s">
        <v>287</v>
      </c>
      <c r="D1" s="35" t="s">
        <v>2</v>
      </c>
      <c r="E1" s="35" t="s">
        <v>3</v>
      </c>
      <c r="F1" s="35" t="s">
        <v>4</v>
      </c>
      <c r="G1" s="35" t="s">
        <v>5</v>
      </c>
      <c r="H1" s="36" t="s">
        <v>6</v>
      </c>
      <c r="I1" s="36" t="s">
        <v>7</v>
      </c>
      <c r="J1" s="36" t="s">
        <v>8</v>
      </c>
      <c r="K1" s="36" t="s">
        <v>9</v>
      </c>
      <c r="L1" s="36" t="s">
        <v>10</v>
      </c>
      <c r="M1" s="36" t="s">
        <v>11</v>
      </c>
      <c r="N1" s="37" t="s">
        <v>12</v>
      </c>
      <c r="O1" s="37" t="s">
        <v>13</v>
      </c>
      <c r="P1" s="37" t="s">
        <v>14</v>
      </c>
      <c r="Q1" s="37" t="s">
        <v>15</v>
      </c>
      <c r="R1" s="37" t="s">
        <v>16</v>
      </c>
      <c r="S1" s="37" t="s">
        <v>17</v>
      </c>
      <c r="T1" s="37" t="s">
        <v>18</v>
      </c>
      <c r="U1" s="37" t="s">
        <v>252</v>
      </c>
      <c r="V1" s="37" t="s">
        <v>297</v>
      </c>
    </row>
    <row r="2" spans="1:22">
      <c r="A2" s="30">
        <v>44201</v>
      </c>
      <c r="B2" s="21" t="s">
        <v>74</v>
      </c>
      <c r="C2" s="21" t="s">
        <v>285</v>
      </c>
      <c r="D2" s="21" t="s">
        <v>23</v>
      </c>
      <c r="E2" s="21" t="s">
        <v>37</v>
      </c>
      <c r="F2" s="21" t="s">
        <v>50</v>
      </c>
      <c r="G2" s="21" t="s">
        <v>26</v>
      </c>
      <c r="H2" s="21" t="s">
        <v>34</v>
      </c>
      <c r="I2" s="21" t="s">
        <v>141</v>
      </c>
      <c r="J2" s="21" t="s">
        <v>29</v>
      </c>
      <c r="K2" s="22" t="s">
        <v>39</v>
      </c>
      <c r="L2" s="21" t="s">
        <v>40</v>
      </c>
      <c r="M2" s="23">
        <v>39</v>
      </c>
      <c r="N2" s="21" t="s">
        <v>288</v>
      </c>
      <c r="O2" s="21" t="s">
        <v>288</v>
      </c>
      <c r="P2" s="21" t="s">
        <v>288</v>
      </c>
      <c r="Q2" s="21" t="s">
        <v>288</v>
      </c>
      <c r="R2" s="21" t="s">
        <v>288</v>
      </c>
      <c r="S2" s="23" t="s">
        <v>288</v>
      </c>
      <c r="T2" s="33" t="s">
        <v>18</v>
      </c>
      <c r="U2" s="43" t="s">
        <v>292</v>
      </c>
      <c r="V2" s="43">
        <v>1</v>
      </c>
    </row>
    <row r="3" spans="1:22">
      <c r="A3" s="30">
        <v>44201</v>
      </c>
      <c r="B3" s="21" t="s">
        <v>48</v>
      </c>
      <c r="C3" s="21" t="s">
        <v>281</v>
      </c>
      <c r="D3" s="21" t="s">
        <v>23</v>
      </c>
      <c r="E3" s="21" t="s">
        <v>37</v>
      </c>
      <c r="F3" s="21" t="s">
        <v>25</v>
      </c>
      <c r="G3" s="21" t="s">
        <v>26</v>
      </c>
      <c r="H3" s="21" t="s">
        <v>34</v>
      </c>
      <c r="I3" s="21" t="s">
        <v>28</v>
      </c>
      <c r="J3" s="21" t="s">
        <v>29</v>
      </c>
      <c r="K3" s="22" t="s">
        <v>39</v>
      </c>
      <c r="L3" s="21" t="s">
        <v>40</v>
      </c>
      <c r="M3" s="23">
        <v>73</v>
      </c>
      <c r="N3" s="21" t="s">
        <v>38</v>
      </c>
      <c r="O3" s="21" t="s">
        <v>28</v>
      </c>
      <c r="P3" s="21" t="s">
        <v>37</v>
      </c>
      <c r="Q3" s="21" t="s">
        <v>39</v>
      </c>
      <c r="R3" s="21" t="s">
        <v>40</v>
      </c>
      <c r="S3" s="23">
        <v>57</v>
      </c>
      <c r="T3" s="33"/>
      <c r="U3" s="21" t="s">
        <v>295</v>
      </c>
      <c r="V3" s="21">
        <v>1</v>
      </c>
    </row>
    <row r="4" spans="1:22">
      <c r="A4" s="30">
        <v>44201</v>
      </c>
      <c r="B4" s="21" t="s">
        <v>74</v>
      </c>
      <c r="C4" s="21" t="s">
        <v>285</v>
      </c>
      <c r="D4" s="21" t="s">
        <v>23</v>
      </c>
      <c r="E4" s="21" t="s">
        <v>37</v>
      </c>
      <c r="F4" s="21" t="s">
        <v>25</v>
      </c>
      <c r="G4" s="21" t="s">
        <v>26</v>
      </c>
      <c r="H4" s="21" t="s">
        <v>38</v>
      </c>
      <c r="I4" s="21" t="s">
        <v>28</v>
      </c>
      <c r="J4" s="21" t="s">
        <v>37</v>
      </c>
      <c r="K4" s="22" t="s">
        <v>39</v>
      </c>
      <c r="L4" s="21" t="s">
        <v>40</v>
      </c>
      <c r="M4" s="23">
        <v>66</v>
      </c>
      <c r="N4" s="21" t="s">
        <v>34</v>
      </c>
      <c r="O4" s="21" t="s">
        <v>28</v>
      </c>
      <c r="P4" s="21" t="s">
        <v>29</v>
      </c>
      <c r="Q4" s="21" t="s">
        <v>39</v>
      </c>
      <c r="R4" s="21" t="s">
        <v>40</v>
      </c>
      <c r="S4" s="23">
        <v>24</v>
      </c>
      <c r="T4" s="33"/>
      <c r="U4" s="21" t="s">
        <v>295</v>
      </c>
      <c r="V4" s="21">
        <v>1</v>
      </c>
    </row>
    <row r="5" spans="1:22">
      <c r="A5" s="30">
        <v>44205</v>
      </c>
      <c r="B5" s="21" t="s">
        <v>68</v>
      </c>
      <c r="C5" s="21" t="s">
        <v>277</v>
      </c>
      <c r="D5" s="21" t="s">
        <v>23</v>
      </c>
      <c r="E5" s="21" t="s">
        <v>37</v>
      </c>
      <c r="F5" s="21" t="s">
        <v>50</v>
      </c>
      <c r="G5" s="21" t="s">
        <v>26</v>
      </c>
      <c r="H5" s="21" t="s">
        <v>38</v>
      </c>
      <c r="I5" s="21" t="s">
        <v>28</v>
      </c>
      <c r="J5" s="21" t="s">
        <v>29</v>
      </c>
      <c r="K5" s="22" t="s">
        <v>39</v>
      </c>
      <c r="L5" s="21" t="s">
        <v>40</v>
      </c>
      <c r="M5" s="23">
        <v>32</v>
      </c>
      <c r="N5" s="21" t="s">
        <v>288</v>
      </c>
      <c r="O5" s="21" t="s">
        <v>288</v>
      </c>
      <c r="P5" s="21" t="s">
        <v>288</v>
      </c>
      <c r="Q5" s="21" t="s">
        <v>288</v>
      </c>
      <c r="R5" s="21" t="s">
        <v>288</v>
      </c>
      <c r="S5" s="23" t="s">
        <v>288</v>
      </c>
      <c r="T5" s="33" t="s">
        <v>18</v>
      </c>
      <c r="U5" s="21" t="s">
        <v>291</v>
      </c>
      <c r="V5" s="21">
        <v>1</v>
      </c>
    </row>
    <row r="6" spans="1:22">
      <c r="A6" s="30">
        <v>44211</v>
      </c>
      <c r="B6" s="21" t="s">
        <v>288</v>
      </c>
      <c r="C6" s="21" t="s">
        <v>288</v>
      </c>
      <c r="D6" s="21" t="s">
        <v>51</v>
      </c>
      <c r="E6" s="21" t="s">
        <v>37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2" t="s">
        <v>39</v>
      </c>
      <c r="L6" s="21" t="s">
        <v>40</v>
      </c>
      <c r="M6" s="23">
        <v>42</v>
      </c>
      <c r="N6" s="21" t="s">
        <v>38</v>
      </c>
      <c r="O6" s="21" t="s">
        <v>28</v>
      </c>
      <c r="P6" s="21" t="s">
        <v>37</v>
      </c>
      <c r="Q6" s="21" t="s">
        <v>39</v>
      </c>
      <c r="R6" s="21" t="s">
        <v>40</v>
      </c>
      <c r="S6" s="23">
        <v>28</v>
      </c>
      <c r="T6" s="33"/>
      <c r="U6" s="43" t="s">
        <v>292</v>
      </c>
      <c r="V6" s="21">
        <v>1</v>
      </c>
    </row>
    <row r="7" spans="1:22">
      <c r="A7" s="30">
        <v>44214</v>
      </c>
      <c r="B7" s="21" t="s">
        <v>48</v>
      </c>
      <c r="C7" s="21" t="s">
        <v>281</v>
      </c>
      <c r="D7" s="21" t="s">
        <v>23</v>
      </c>
      <c r="E7" s="21" t="s">
        <v>37</v>
      </c>
      <c r="F7" s="21" t="s">
        <v>25</v>
      </c>
      <c r="G7" s="21" t="s">
        <v>26</v>
      </c>
      <c r="H7" s="21" t="s">
        <v>41</v>
      </c>
      <c r="I7" s="21" t="s">
        <v>141</v>
      </c>
      <c r="J7" s="21" t="s">
        <v>29</v>
      </c>
      <c r="K7" s="22" t="s">
        <v>30</v>
      </c>
      <c r="L7" s="21"/>
      <c r="M7" s="23">
        <v>34</v>
      </c>
      <c r="N7" s="21" t="s">
        <v>288</v>
      </c>
      <c r="O7" s="21" t="s">
        <v>288</v>
      </c>
      <c r="P7" s="21" t="s">
        <v>37</v>
      </c>
      <c r="Q7" s="21" t="s">
        <v>39</v>
      </c>
      <c r="R7" s="21" t="s">
        <v>40</v>
      </c>
      <c r="S7" s="23">
        <v>77</v>
      </c>
      <c r="T7" s="33"/>
      <c r="U7" s="21" t="s">
        <v>291</v>
      </c>
      <c r="V7" s="21">
        <v>1</v>
      </c>
    </row>
    <row r="8" spans="1:22">
      <c r="A8" s="30">
        <v>44214</v>
      </c>
      <c r="B8" s="21" t="s">
        <v>74</v>
      </c>
      <c r="C8" s="21" t="s">
        <v>285</v>
      </c>
      <c r="D8" s="21" t="s">
        <v>51</v>
      </c>
      <c r="E8" s="21" t="s">
        <v>37</v>
      </c>
      <c r="F8" s="21" t="s">
        <v>25</v>
      </c>
      <c r="G8" s="21" t="s">
        <v>26</v>
      </c>
      <c r="H8" s="21" t="s">
        <v>38</v>
      </c>
      <c r="I8" s="21" t="s">
        <v>28</v>
      </c>
      <c r="J8" s="21" t="s">
        <v>37</v>
      </c>
      <c r="K8" s="22" t="s">
        <v>39</v>
      </c>
      <c r="L8" s="21" t="s">
        <v>40</v>
      </c>
      <c r="M8" s="23" t="s">
        <v>288</v>
      </c>
      <c r="N8" s="21" t="s">
        <v>288</v>
      </c>
      <c r="O8" s="21" t="s">
        <v>288</v>
      </c>
      <c r="P8" s="21" t="s">
        <v>288</v>
      </c>
      <c r="Q8" s="21" t="s">
        <v>288</v>
      </c>
      <c r="R8" s="21" t="s">
        <v>288</v>
      </c>
      <c r="S8" s="23" t="s">
        <v>288</v>
      </c>
      <c r="T8" s="33"/>
      <c r="U8" s="21" t="s">
        <v>296</v>
      </c>
      <c r="V8" s="21">
        <v>1</v>
      </c>
    </row>
    <row r="9" spans="1:22">
      <c r="A9" s="30">
        <v>44214</v>
      </c>
      <c r="B9" s="21" t="s">
        <v>68</v>
      </c>
      <c r="C9" s="21" t="s">
        <v>277</v>
      </c>
      <c r="D9" s="21" t="s">
        <v>23</v>
      </c>
      <c r="E9" s="21" t="s">
        <v>37</v>
      </c>
      <c r="F9" s="21" t="s">
        <v>25</v>
      </c>
      <c r="G9" s="21" t="s">
        <v>26</v>
      </c>
      <c r="H9" s="21" t="s">
        <v>38</v>
      </c>
      <c r="I9" s="21" t="s">
        <v>28</v>
      </c>
      <c r="J9" s="21" t="s">
        <v>29</v>
      </c>
      <c r="K9" s="22" t="s">
        <v>39</v>
      </c>
      <c r="L9" s="21" t="s">
        <v>40</v>
      </c>
      <c r="M9" s="23">
        <v>36</v>
      </c>
      <c r="N9" s="21" t="s">
        <v>152</v>
      </c>
      <c r="O9" s="21" t="s">
        <v>141</v>
      </c>
      <c r="P9" s="21" t="s">
        <v>29</v>
      </c>
      <c r="Q9" s="21" t="s">
        <v>39</v>
      </c>
      <c r="R9" s="21" t="s">
        <v>40</v>
      </c>
      <c r="S9" s="23">
        <v>45</v>
      </c>
      <c r="T9" s="33"/>
      <c r="U9" s="43" t="s">
        <v>292</v>
      </c>
      <c r="V9" s="21">
        <v>1</v>
      </c>
    </row>
    <row r="10" spans="1:22">
      <c r="A10" s="30">
        <v>44216</v>
      </c>
      <c r="B10" s="21" t="s">
        <v>74</v>
      </c>
      <c r="C10" s="21" t="s">
        <v>285</v>
      </c>
      <c r="D10" s="21" t="s">
        <v>23</v>
      </c>
      <c r="E10" s="21" t="s">
        <v>37</v>
      </c>
      <c r="F10" s="21" t="s">
        <v>25</v>
      </c>
      <c r="G10" s="21" t="s">
        <v>26</v>
      </c>
      <c r="H10" s="21" t="s">
        <v>88</v>
      </c>
      <c r="I10" s="21" t="s">
        <v>141</v>
      </c>
      <c r="J10" s="21" t="s">
        <v>29</v>
      </c>
      <c r="K10" s="22" t="s">
        <v>39</v>
      </c>
      <c r="L10" s="21" t="s">
        <v>40</v>
      </c>
      <c r="M10" s="23">
        <v>73</v>
      </c>
      <c r="N10" s="21" t="s">
        <v>38</v>
      </c>
      <c r="O10" s="21" t="s">
        <v>28</v>
      </c>
      <c r="P10" s="21" t="s">
        <v>37</v>
      </c>
      <c r="Q10" s="21" t="s">
        <v>39</v>
      </c>
      <c r="R10" s="21" t="s">
        <v>40</v>
      </c>
      <c r="S10" s="23">
        <v>52</v>
      </c>
      <c r="T10" s="33"/>
      <c r="U10" s="21" t="s">
        <v>295</v>
      </c>
      <c r="V10" s="21">
        <v>1</v>
      </c>
    </row>
    <row r="11" spans="1:22">
      <c r="A11" s="30">
        <v>44223</v>
      </c>
      <c r="B11" s="21" t="s">
        <v>254</v>
      </c>
      <c r="C11" s="21" t="s">
        <v>281</v>
      </c>
      <c r="D11" s="21" t="s">
        <v>51</v>
      </c>
      <c r="E11" s="21" t="s">
        <v>37</v>
      </c>
      <c r="F11" s="21" t="s">
        <v>25</v>
      </c>
      <c r="G11" s="21" t="s">
        <v>26</v>
      </c>
      <c r="H11" s="21" t="s">
        <v>34</v>
      </c>
      <c r="I11" s="21" t="s">
        <v>28</v>
      </c>
      <c r="J11" s="21" t="s">
        <v>29</v>
      </c>
      <c r="K11" s="22" t="s">
        <v>39</v>
      </c>
      <c r="L11" s="21" t="s">
        <v>40</v>
      </c>
      <c r="M11" s="23">
        <v>53</v>
      </c>
      <c r="N11" s="21" t="s">
        <v>38</v>
      </c>
      <c r="O11" s="21" t="s">
        <v>28</v>
      </c>
      <c r="P11" s="21" t="s">
        <v>37</v>
      </c>
      <c r="Q11" s="21" t="s">
        <v>39</v>
      </c>
      <c r="R11" s="21" t="s">
        <v>40</v>
      </c>
      <c r="S11" s="23">
        <v>43</v>
      </c>
      <c r="T11" s="33"/>
      <c r="U11" s="21" t="s">
        <v>293</v>
      </c>
      <c r="V11" s="21">
        <v>1</v>
      </c>
    </row>
    <row r="12" spans="1:22">
      <c r="A12" s="30">
        <v>44223</v>
      </c>
      <c r="B12" s="21" t="s">
        <v>255</v>
      </c>
      <c r="C12" s="21" t="s">
        <v>286</v>
      </c>
      <c r="D12" s="21" t="s">
        <v>23</v>
      </c>
      <c r="E12" s="21" t="s">
        <v>37</v>
      </c>
      <c r="F12" s="21" t="s">
        <v>25</v>
      </c>
      <c r="G12" s="21" t="s">
        <v>26</v>
      </c>
      <c r="H12" s="21" t="s">
        <v>79</v>
      </c>
      <c r="I12" s="21" t="s">
        <v>28</v>
      </c>
      <c r="J12" s="21" t="s">
        <v>37</v>
      </c>
      <c r="K12" s="22" t="s">
        <v>39</v>
      </c>
      <c r="L12" s="21" t="s">
        <v>40</v>
      </c>
      <c r="M12" s="23">
        <v>28</v>
      </c>
      <c r="N12" s="21" t="s">
        <v>38</v>
      </c>
      <c r="O12" s="21" t="s">
        <v>28</v>
      </c>
      <c r="P12" s="21" t="s">
        <v>37</v>
      </c>
      <c r="Q12" s="21" t="s">
        <v>39</v>
      </c>
      <c r="R12" s="21" t="s">
        <v>40</v>
      </c>
      <c r="S12" s="23">
        <v>44</v>
      </c>
      <c r="T12" s="33"/>
      <c r="U12" s="21" t="s">
        <v>291</v>
      </c>
      <c r="V12" s="21">
        <v>1</v>
      </c>
    </row>
    <row r="13" spans="1:22">
      <c r="A13" s="30">
        <v>44224</v>
      </c>
      <c r="B13" s="21" t="s">
        <v>256</v>
      </c>
      <c r="C13" s="21" t="s">
        <v>278</v>
      </c>
      <c r="D13" s="21" t="s">
        <v>23</v>
      </c>
      <c r="E13" s="21" t="s">
        <v>37</v>
      </c>
      <c r="F13" s="21" t="s">
        <v>50</v>
      </c>
      <c r="G13" s="21" t="s">
        <v>233</v>
      </c>
      <c r="H13" s="21" t="s">
        <v>59</v>
      </c>
      <c r="I13" s="21" t="s">
        <v>141</v>
      </c>
      <c r="J13" s="21" t="s">
        <v>29</v>
      </c>
      <c r="K13" s="22" t="s">
        <v>39</v>
      </c>
      <c r="L13" s="21" t="s">
        <v>40</v>
      </c>
      <c r="M13" s="23">
        <v>31</v>
      </c>
      <c r="N13" s="21" t="s">
        <v>288</v>
      </c>
      <c r="O13" s="21" t="s">
        <v>288</v>
      </c>
      <c r="P13" s="21" t="s">
        <v>288</v>
      </c>
      <c r="Q13" s="21" t="s">
        <v>288</v>
      </c>
      <c r="R13" s="21" t="s">
        <v>288</v>
      </c>
      <c r="S13" s="23" t="s">
        <v>288</v>
      </c>
      <c r="T13" s="33" t="s">
        <v>18</v>
      </c>
      <c r="U13" s="21" t="s">
        <v>291</v>
      </c>
      <c r="V13" s="21">
        <v>1</v>
      </c>
    </row>
    <row r="14" spans="1:22">
      <c r="A14" s="30">
        <v>44226</v>
      </c>
      <c r="B14" s="21" t="s">
        <v>63</v>
      </c>
      <c r="C14" s="21" t="s">
        <v>277</v>
      </c>
      <c r="D14" s="21" t="s">
        <v>23</v>
      </c>
      <c r="E14" s="21" t="s">
        <v>37</v>
      </c>
      <c r="F14" s="21" t="s">
        <v>50</v>
      </c>
      <c r="G14" s="21" t="s">
        <v>26</v>
      </c>
      <c r="H14" s="21" t="s">
        <v>38</v>
      </c>
      <c r="I14" s="21" t="s">
        <v>28</v>
      </c>
      <c r="J14" s="21" t="s">
        <v>29</v>
      </c>
      <c r="K14" s="22" t="s">
        <v>39</v>
      </c>
      <c r="L14" s="21" t="s">
        <v>40</v>
      </c>
      <c r="M14" s="23">
        <v>24</v>
      </c>
      <c r="N14" s="21" t="s">
        <v>288</v>
      </c>
      <c r="O14" s="21" t="s">
        <v>288</v>
      </c>
      <c r="P14" s="21" t="s">
        <v>288</v>
      </c>
      <c r="Q14" s="21" t="s">
        <v>288</v>
      </c>
      <c r="R14" s="21" t="s">
        <v>288</v>
      </c>
      <c r="S14" s="23" t="s">
        <v>288</v>
      </c>
      <c r="T14" s="33" t="s">
        <v>18</v>
      </c>
      <c r="U14" s="21" t="s">
        <v>290</v>
      </c>
      <c r="V14" s="21">
        <v>1</v>
      </c>
    </row>
    <row r="15" spans="1:22">
      <c r="A15" s="30">
        <v>44228</v>
      </c>
      <c r="B15" s="21" t="s">
        <v>63</v>
      </c>
      <c r="C15" s="21" t="s">
        <v>277</v>
      </c>
      <c r="D15" s="21" t="s">
        <v>23</v>
      </c>
      <c r="E15" s="21" t="s">
        <v>37</v>
      </c>
      <c r="F15" s="21" t="s">
        <v>50</v>
      </c>
      <c r="G15" s="21" t="s">
        <v>47</v>
      </c>
      <c r="H15" s="21" t="s">
        <v>38</v>
      </c>
      <c r="I15" s="21" t="s">
        <v>28</v>
      </c>
      <c r="J15" s="21" t="s">
        <v>37</v>
      </c>
      <c r="K15" s="22" t="s">
        <v>39</v>
      </c>
      <c r="L15" s="21" t="s">
        <v>40</v>
      </c>
      <c r="M15" s="23">
        <v>35</v>
      </c>
      <c r="N15" s="21" t="s">
        <v>288</v>
      </c>
      <c r="O15" s="21" t="s">
        <v>288</v>
      </c>
      <c r="P15" s="21" t="s">
        <v>288</v>
      </c>
      <c r="Q15" s="21" t="s">
        <v>288</v>
      </c>
      <c r="R15" s="21" t="s">
        <v>288</v>
      </c>
      <c r="S15" s="23" t="s">
        <v>288</v>
      </c>
      <c r="T15" s="33" t="s">
        <v>18</v>
      </c>
      <c r="U15" s="21" t="s">
        <v>291</v>
      </c>
      <c r="V15" s="21">
        <v>1</v>
      </c>
    </row>
    <row r="16" spans="1:22">
      <c r="A16" s="30">
        <v>44232</v>
      </c>
      <c r="B16" s="21" t="s">
        <v>78</v>
      </c>
      <c r="C16" s="21" t="s">
        <v>283</v>
      </c>
      <c r="D16" s="21" t="s">
        <v>23</v>
      </c>
      <c r="E16" s="21" t="s">
        <v>56</v>
      </c>
      <c r="F16" s="21" t="s">
        <v>25</v>
      </c>
      <c r="G16" s="21" t="s">
        <v>26</v>
      </c>
      <c r="H16" s="21" t="s">
        <v>27</v>
      </c>
      <c r="I16" s="21" t="s">
        <v>141</v>
      </c>
      <c r="J16" s="21" t="s">
        <v>37</v>
      </c>
      <c r="K16" s="22" t="s">
        <v>39</v>
      </c>
      <c r="L16" s="21" t="s">
        <v>40</v>
      </c>
      <c r="M16" s="23">
        <v>43</v>
      </c>
      <c r="N16" s="21" t="s">
        <v>38</v>
      </c>
      <c r="O16" s="21" t="s">
        <v>28</v>
      </c>
      <c r="P16" s="21" t="s">
        <v>37</v>
      </c>
      <c r="Q16" s="21" t="s">
        <v>39</v>
      </c>
      <c r="R16" s="21" t="s">
        <v>40</v>
      </c>
      <c r="S16" s="23">
        <v>64</v>
      </c>
      <c r="T16" s="33"/>
      <c r="U16" s="43" t="s">
        <v>292</v>
      </c>
      <c r="V16" s="21">
        <v>1</v>
      </c>
    </row>
    <row r="17" spans="1:22">
      <c r="A17" s="30">
        <v>44233</v>
      </c>
      <c r="B17" s="21" t="s">
        <v>42</v>
      </c>
      <c r="C17" s="21" t="s">
        <v>280</v>
      </c>
      <c r="D17" s="21" t="s">
        <v>23</v>
      </c>
      <c r="E17" s="21" t="s">
        <v>37</v>
      </c>
      <c r="F17" s="21" t="s">
        <v>25</v>
      </c>
      <c r="G17" s="21" t="s">
        <v>26</v>
      </c>
      <c r="H17" s="21" t="s">
        <v>38</v>
      </c>
      <c r="I17" s="21" t="s">
        <v>28</v>
      </c>
      <c r="J17" s="21" t="s">
        <v>37</v>
      </c>
      <c r="K17" s="22" t="s">
        <v>39</v>
      </c>
      <c r="L17" s="21" t="s">
        <v>40</v>
      </c>
      <c r="M17" s="23">
        <v>35</v>
      </c>
      <c r="N17" s="21" t="s">
        <v>38</v>
      </c>
      <c r="O17" s="21" t="s">
        <v>28</v>
      </c>
      <c r="P17" s="21" t="s">
        <v>29</v>
      </c>
      <c r="Q17" s="21" t="s">
        <v>39</v>
      </c>
      <c r="R17" s="21" t="s">
        <v>40</v>
      </c>
      <c r="S17" s="23">
        <v>25</v>
      </c>
      <c r="T17" s="33"/>
      <c r="U17" s="21" t="s">
        <v>291</v>
      </c>
      <c r="V17" s="21">
        <v>1</v>
      </c>
    </row>
    <row r="18" spans="1:22">
      <c r="A18" s="30">
        <v>44236</v>
      </c>
      <c r="B18" s="21" t="s">
        <v>74</v>
      </c>
      <c r="C18" s="21" t="s">
        <v>285</v>
      </c>
      <c r="D18" s="21" t="s">
        <v>23</v>
      </c>
      <c r="E18" s="21" t="s">
        <v>37</v>
      </c>
      <c r="F18" s="21" t="s">
        <v>25</v>
      </c>
      <c r="G18" s="21" t="s">
        <v>26</v>
      </c>
      <c r="H18" s="21" t="s">
        <v>27</v>
      </c>
      <c r="I18" s="21" t="s">
        <v>28</v>
      </c>
      <c r="J18" s="21" t="s">
        <v>29</v>
      </c>
      <c r="K18" s="22" t="s">
        <v>39</v>
      </c>
      <c r="L18" s="21" t="s">
        <v>40</v>
      </c>
      <c r="M18" s="23">
        <v>39</v>
      </c>
      <c r="N18" s="21" t="s">
        <v>38</v>
      </c>
      <c r="O18" s="21" t="s">
        <v>28</v>
      </c>
      <c r="P18" s="21" t="s">
        <v>37</v>
      </c>
      <c r="Q18" s="21" t="s">
        <v>39</v>
      </c>
      <c r="R18" s="21" t="s">
        <v>40</v>
      </c>
      <c r="S18" s="23">
        <v>57</v>
      </c>
      <c r="T18" s="33"/>
      <c r="U18" s="43" t="s">
        <v>292</v>
      </c>
      <c r="V18" s="21">
        <v>1</v>
      </c>
    </row>
    <row r="19" spans="1:22">
      <c r="A19" s="30">
        <v>44236</v>
      </c>
      <c r="B19" s="21" t="s">
        <v>33</v>
      </c>
      <c r="C19" s="21" t="s">
        <v>285</v>
      </c>
      <c r="D19" s="21" t="s">
        <v>23</v>
      </c>
      <c r="E19" s="21" t="s">
        <v>37</v>
      </c>
      <c r="F19" s="21" t="s">
        <v>25</v>
      </c>
      <c r="G19" s="21" t="s">
        <v>26</v>
      </c>
      <c r="H19" s="21" t="s">
        <v>38</v>
      </c>
      <c r="I19" s="21" t="s">
        <v>28</v>
      </c>
      <c r="J19" s="21" t="s">
        <v>37</v>
      </c>
      <c r="K19" s="22" t="s">
        <v>39</v>
      </c>
      <c r="L19" s="21" t="s">
        <v>40</v>
      </c>
      <c r="M19" s="23">
        <v>64</v>
      </c>
      <c r="N19" s="21" t="s">
        <v>41</v>
      </c>
      <c r="O19" s="21" t="s">
        <v>141</v>
      </c>
      <c r="P19" s="21" t="s">
        <v>29</v>
      </c>
      <c r="Q19" s="21" t="s">
        <v>39</v>
      </c>
      <c r="R19" s="21" t="s">
        <v>40</v>
      </c>
      <c r="S19" s="23">
        <v>33</v>
      </c>
      <c r="T19" s="33"/>
      <c r="U19" s="21" t="s">
        <v>294</v>
      </c>
      <c r="V19" s="21">
        <v>1</v>
      </c>
    </row>
    <row r="20" spans="1:22">
      <c r="A20" s="30">
        <v>44240</v>
      </c>
      <c r="B20" s="21" t="s">
        <v>257</v>
      </c>
      <c r="C20" s="21" t="s">
        <v>279</v>
      </c>
      <c r="D20" s="21" t="s">
        <v>51</v>
      </c>
      <c r="E20" s="21" t="s">
        <v>37</v>
      </c>
      <c r="F20" s="21" t="s">
        <v>25</v>
      </c>
      <c r="G20" s="21" t="s">
        <v>26</v>
      </c>
      <c r="H20" s="21" t="s">
        <v>34</v>
      </c>
      <c r="I20" s="21" t="s">
        <v>141</v>
      </c>
      <c r="J20" s="21" t="s">
        <v>37</v>
      </c>
      <c r="K20" s="22" t="s">
        <v>39</v>
      </c>
      <c r="L20" s="21" t="s">
        <v>40</v>
      </c>
      <c r="M20" s="23">
        <v>36</v>
      </c>
      <c r="N20" s="21" t="s">
        <v>38</v>
      </c>
      <c r="O20" s="21" t="s">
        <v>28</v>
      </c>
      <c r="P20" s="21" t="s">
        <v>37</v>
      </c>
      <c r="Q20" s="21" t="s">
        <v>39</v>
      </c>
      <c r="R20" s="21" t="s">
        <v>58</v>
      </c>
      <c r="S20" s="23">
        <v>31</v>
      </c>
      <c r="T20" s="33"/>
      <c r="U20" s="43" t="s">
        <v>292</v>
      </c>
      <c r="V20" s="21">
        <v>1</v>
      </c>
    </row>
    <row r="21" spans="1:22">
      <c r="A21" s="30">
        <v>44240</v>
      </c>
      <c r="B21" s="21" t="s">
        <v>42</v>
      </c>
      <c r="C21" s="21" t="s">
        <v>280</v>
      </c>
      <c r="D21" s="21" t="s">
        <v>23</v>
      </c>
      <c r="E21" s="21" t="s">
        <v>37</v>
      </c>
      <c r="F21" s="21" t="s">
        <v>25</v>
      </c>
      <c r="G21" s="21" t="s">
        <v>26</v>
      </c>
      <c r="H21" s="21" t="s">
        <v>34</v>
      </c>
      <c r="I21" s="21" t="s">
        <v>141</v>
      </c>
      <c r="J21" s="21" t="s">
        <v>29</v>
      </c>
      <c r="K21" s="22" t="s">
        <v>39</v>
      </c>
      <c r="L21" s="21" t="s">
        <v>40</v>
      </c>
      <c r="M21" s="23">
        <v>52</v>
      </c>
      <c r="N21" s="21" t="s">
        <v>38</v>
      </c>
      <c r="O21" s="21" t="s">
        <v>28</v>
      </c>
      <c r="P21" s="21" t="s">
        <v>37</v>
      </c>
      <c r="Q21" s="21" t="s">
        <v>39</v>
      </c>
      <c r="R21" s="21" t="s">
        <v>40</v>
      </c>
      <c r="S21" s="23">
        <v>28</v>
      </c>
      <c r="T21" s="33"/>
      <c r="U21" s="21" t="s">
        <v>293</v>
      </c>
      <c r="V21" s="21">
        <v>1</v>
      </c>
    </row>
    <row r="22" spans="1:22">
      <c r="A22" s="30">
        <v>44248</v>
      </c>
      <c r="B22" s="21" t="s">
        <v>33</v>
      </c>
      <c r="C22" s="21" t="s">
        <v>285</v>
      </c>
      <c r="D22" s="21" t="s">
        <v>23</v>
      </c>
      <c r="E22" s="21" t="s">
        <v>37</v>
      </c>
      <c r="F22" s="21" t="s">
        <v>25</v>
      </c>
      <c r="G22" s="21" t="s">
        <v>46</v>
      </c>
      <c r="H22" s="21" t="s">
        <v>57</v>
      </c>
      <c r="I22" s="21" t="s">
        <v>141</v>
      </c>
      <c r="J22" s="21" t="s">
        <v>29</v>
      </c>
      <c r="K22" s="22" t="s">
        <v>30</v>
      </c>
      <c r="L22" s="21"/>
      <c r="M22" s="23">
        <v>38</v>
      </c>
      <c r="N22" s="21" t="s">
        <v>135</v>
      </c>
      <c r="O22" s="21" t="s">
        <v>141</v>
      </c>
      <c r="P22" s="21" t="s">
        <v>29</v>
      </c>
      <c r="Q22" s="21" t="s">
        <v>39</v>
      </c>
      <c r="R22" s="21" t="s">
        <v>40</v>
      </c>
      <c r="S22" s="23">
        <v>55</v>
      </c>
      <c r="T22" s="33"/>
      <c r="U22" s="43" t="s">
        <v>292</v>
      </c>
      <c r="V22" s="21">
        <v>1</v>
      </c>
    </row>
    <row r="23" spans="1:22">
      <c r="A23" s="30">
        <v>44250</v>
      </c>
      <c r="B23" s="21" t="s">
        <v>48</v>
      </c>
      <c r="C23" s="21" t="s">
        <v>281</v>
      </c>
      <c r="D23" s="21" t="s">
        <v>23</v>
      </c>
      <c r="E23" s="21" t="s">
        <v>37</v>
      </c>
      <c r="F23" s="21" t="s">
        <v>50</v>
      </c>
      <c r="G23" s="21" t="s">
        <v>26</v>
      </c>
      <c r="H23" s="21" t="s">
        <v>38</v>
      </c>
      <c r="I23" s="21" t="s">
        <v>28</v>
      </c>
      <c r="J23" s="21" t="s">
        <v>37</v>
      </c>
      <c r="K23" s="22" t="s">
        <v>39</v>
      </c>
      <c r="L23" s="21" t="s">
        <v>40</v>
      </c>
      <c r="M23" s="23">
        <v>40</v>
      </c>
      <c r="N23" s="21" t="s">
        <v>34</v>
      </c>
      <c r="O23" s="21" t="s">
        <v>28</v>
      </c>
      <c r="P23" s="21" t="s">
        <v>29</v>
      </c>
      <c r="Q23" s="21" t="s">
        <v>30</v>
      </c>
      <c r="R23" s="21" t="s">
        <v>288</v>
      </c>
      <c r="S23" s="23" t="s">
        <v>288</v>
      </c>
      <c r="T23" s="33"/>
      <c r="U23" s="43" t="s">
        <v>292</v>
      </c>
      <c r="V23" s="21">
        <v>1</v>
      </c>
    </row>
    <row r="24" spans="1:22">
      <c r="A24" s="30">
        <v>44250</v>
      </c>
      <c r="B24" s="21" t="s">
        <v>48</v>
      </c>
      <c r="C24" s="21" t="s">
        <v>281</v>
      </c>
      <c r="D24" s="21" t="s">
        <v>23</v>
      </c>
      <c r="E24" s="21" t="s">
        <v>37</v>
      </c>
      <c r="F24" s="21" t="s">
        <v>25</v>
      </c>
      <c r="G24" s="21" t="s">
        <v>26</v>
      </c>
      <c r="H24" s="21" t="s">
        <v>38</v>
      </c>
      <c r="I24" s="21" t="s">
        <v>28</v>
      </c>
      <c r="J24" s="21" t="s">
        <v>37</v>
      </c>
      <c r="K24" s="22" t="s">
        <v>39</v>
      </c>
      <c r="L24" s="21" t="s">
        <v>40</v>
      </c>
      <c r="M24" s="23">
        <v>31</v>
      </c>
      <c r="N24" s="21" t="s">
        <v>152</v>
      </c>
      <c r="O24" s="21" t="s">
        <v>141</v>
      </c>
      <c r="P24" s="21" t="s">
        <v>29</v>
      </c>
      <c r="Q24" s="21" t="s">
        <v>39</v>
      </c>
      <c r="R24" s="21" t="s">
        <v>40</v>
      </c>
      <c r="S24" s="23">
        <v>41</v>
      </c>
      <c r="T24" s="33"/>
      <c r="U24" s="21" t="s">
        <v>291</v>
      </c>
      <c r="V24" s="21">
        <v>1</v>
      </c>
    </row>
    <row r="25" spans="1:22">
      <c r="A25" s="30">
        <v>44255</v>
      </c>
      <c r="B25" s="21" t="s">
        <v>258</v>
      </c>
      <c r="C25" s="21" t="s">
        <v>281</v>
      </c>
      <c r="D25" s="21" t="s">
        <v>23</v>
      </c>
      <c r="E25" s="21" t="s">
        <v>37</v>
      </c>
      <c r="F25" s="21" t="s">
        <v>25</v>
      </c>
      <c r="G25" s="21" t="s">
        <v>26</v>
      </c>
      <c r="H25" s="21" t="s">
        <v>32</v>
      </c>
      <c r="I25" s="21" t="s">
        <v>28</v>
      </c>
      <c r="J25" s="21" t="s">
        <v>29</v>
      </c>
      <c r="K25" s="22" t="s">
        <v>39</v>
      </c>
      <c r="L25" s="21" t="s">
        <v>40</v>
      </c>
      <c r="M25" s="23" t="s">
        <v>288</v>
      </c>
      <c r="N25" s="21" t="s">
        <v>288</v>
      </c>
      <c r="O25" s="21" t="s">
        <v>288</v>
      </c>
      <c r="P25" s="21" t="s">
        <v>288</v>
      </c>
      <c r="Q25" s="21" t="s">
        <v>288</v>
      </c>
      <c r="R25" s="21" t="s">
        <v>288</v>
      </c>
      <c r="S25" s="23" t="s">
        <v>288</v>
      </c>
      <c r="T25" s="33"/>
      <c r="U25" s="21" t="s">
        <v>296</v>
      </c>
      <c r="V25" s="21">
        <v>1</v>
      </c>
    </row>
    <row r="26" spans="1:22">
      <c r="A26" s="30">
        <v>44256</v>
      </c>
      <c r="B26" s="21" t="s">
        <v>259</v>
      </c>
      <c r="C26" s="21" t="s">
        <v>280</v>
      </c>
      <c r="D26" s="21" t="s">
        <v>51</v>
      </c>
      <c r="E26" s="21" t="s">
        <v>37</v>
      </c>
      <c r="F26" s="21" t="s">
        <v>50</v>
      </c>
      <c r="G26" s="21" t="s">
        <v>47</v>
      </c>
      <c r="H26" s="21" t="s">
        <v>34</v>
      </c>
      <c r="I26" s="21" t="s">
        <v>28</v>
      </c>
      <c r="J26" s="21" t="s">
        <v>29</v>
      </c>
      <c r="K26" s="22" t="s">
        <v>39</v>
      </c>
      <c r="L26" s="21" t="s">
        <v>40</v>
      </c>
      <c r="M26" s="23">
        <v>45</v>
      </c>
      <c r="N26" s="21" t="s">
        <v>288</v>
      </c>
      <c r="O26" s="21" t="s">
        <v>288</v>
      </c>
      <c r="P26" s="21" t="s">
        <v>288</v>
      </c>
      <c r="Q26" s="21" t="s">
        <v>288</v>
      </c>
      <c r="R26" s="21" t="s">
        <v>288</v>
      </c>
      <c r="S26" s="23" t="s">
        <v>288</v>
      </c>
      <c r="T26" s="33" t="s">
        <v>18</v>
      </c>
      <c r="U26" s="43" t="s">
        <v>292</v>
      </c>
      <c r="V26" s="21">
        <v>1</v>
      </c>
    </row>
    <row r="27" spans="1:22">
      <c r="A27" s="30">
        <v>44261</v>
      </c>
      <c r="B27" s="21" t="s">
        <v>33</v>
      </c>
      <c r="C27" s="21" t="s">
        <v>285</v>
      </c>
      <c r="D27" s="21" t="s">
        <v>23</v>
      </c>
      <c r="E27" s="21" t="s">
        <v>56</v>
      </c>
      <c r="F27" s="21" t="s">
        <v>50</v>
      </c>
      <c r="G27" s="21" t="s">
        <v>26</v>
      </c>
      <c r="H27" s="21" t="s">
        <v>41</v>
      </c>
      <c r="I27" s="21" t="s">
        <v>141</v>
      </c>
      <c r="J27" s="21" t="s">
        <v>29</v>
      </c>
      <c r="K27" s="22" t="s">
        <v>39</v>
      </c>
      <c r="L27" s="21" t="s">
        <v>40</v>
      </c>
      <c r="M27" s="23">
        <v>41</v>
      </c>
      <c r="N27" s="21" t="s">
        <v>288</v>
      </c>
      <c r="O27" s="21" t="s">
        <v>288</v>
      </c>
      <c r="P27" s="21" t="s">
        <v>288</v>
      </c>
      <c r="Q27" s="21" t="s">
        <v>288</v>
      </c>
      <c r="R27" s="21" t="s">
        <v>288</v>
      </c>
      <c r="S27" s="23" t="s">
        <v>288</v>
      </c>
      <c r="T27" s="33" t="s">
        <v>18</v>
      </c>
      <c r="U27" s="43" t="s">
        <v>292</v>
      </c>
      <c r="V27" s="21">
        <v>1</v>
      </c>
    </row>
    <row r="28" spans="1:22">
      <c r="A28" s="30">
        <v>44262</v>
      </c>
      <c r="B28" s="21" t="s">
        <v>48</v>
      </c>
      <c r="C28" s="21" t="s">
        <v>281</v>
      </c>
      <c r="D28" s="21" t="s">
        <v>23</v>
      </c>
      <c r="E28" s="21" t="s">
        <v>37</v>
      </c>
      <c r="F28" s="21" t="s">
        <v>25</v>
      </c>
      <c r="G28" s="21" t="s">
        <v>26</v>
      </c>
      <c r="H28" s="21" t="s">
        <v>34</v>
      </c>
      <c r="I28" s="21" t="s">
        <v>28</v>
      </c>
      <c r="J28" s="21" t="s">
        <v>29</v>
      </c>
      <c r="K28" s="22" t="s">
        <v>39</v>
      </c>
      <c r="L28" s="21" t="s">
        <v>40</v>
      </c>
      <c r="M28" s="23">
        <v>26</v>
      </c>
      <c r="N28" s="21" t="s">
        <v>38</v>
      </c>
      <c r="O28" s="21" t="s">
        <v>28</v>
      </c>
      <c r="P28" s="21" t="s">
        <v>37</v>
      </c>
      <c r="Q28" s="21" t="s">
        <v>39</v>
      </c>
      <c r="R28" s="21" t="s">
        <v>40</v>
      </c>
      <c r="S28" s="23">
        <v>27</v>
      </c>
      <c r="T28" s="33"/>
      <c r="U28" s="21" t="s">
        <v>291</v>
      </c>
      <c r="V28" s="21">
        <v>1</v>
      </c>
    </row>
    <row r="29" spans="1:22">
      <c r="A29" s="30">
        <v>44263</v>
      </c>
      <c r="B29" s="21" t="s">
        <v>33</v>
      </c>
      <c r="C29" s="21" t="s">
        <v>285</v>
      </c>
      <c r="D29" s="21" t="s">
        <v>23</v>
      </c>
      <c r="E29" s="21" t="s">
        <v>37</v>
      </c>
      <c r="F29" s="21" t="s">
        <v>50</v>
      </c>
      <c r="G29" s="21" t="s">
        <v>26</v>
      </c>
      <c r="H29" s="21" t="s">
        <v>38</v>
      </c>
      <c r="I29" s="21" t="s">
        <v>28</v>
      </c>
      <c r="J29" s="21" t="s">
        <v>37</v>
      </c>
      <c r="K29" s="22" t="s">
        <v>39</v>
      </c>
      <c r="L29" s="21" t="s">
        <v>40</v>
      </c>
      <c r="M29" s="23">
        <v>32</v>
      </c>
      <c r="N29" s="21" t="s">
        <v>288</v>
      </c>
      <c r="O29" s="21" t="s">
        <v>288</v>
      </c>
      <c r="P29" s="21" t="s">
        <v>288</v>
      </c>
      <c r="Q29" s="21" t="s">
        <v>288</v>
      </c>
      <c r="R29" s="21" t="s">
        <v>288</v>
      </c>
      <c r="S29" s="23" t="s">
        <v>288</v>
      </c>
      <c r="T29" s="33"/>
      <c r="U29" s="21" t="s">
        <v>291</v>
      </c>
      <c r="V29" s="21">
        <v>1</v>
      </c>
    </row>
    <row r="30" spans="1:22">
      <c r="A30" s="30">
        <v>44264</v>
      </c>
      <c r="B30" s="21" t="s">
        <v>33</v>
      </c>
      <c r="C30" s="21" t="s">
        <v>285</v>
      </c>
      <c r="D30" s="21" t="s">
        <v>23</v>
      </c>
      <c r="E30" s="21" t="s">
        <v>37</v>
      </c>
      <c r="F30" s="21" t="s">
        <v>25</v>
      </c>
      <c r="G30" s="21" t="s">
        <v>26</v>
      </c>
      <c r="H30" s="21" t="s">
        <v>59</v>
      </c>
      <c r="I30" s="21" t="s">
        <v>141</v>
      </c>
      <c r="J30" s="21" t="s">
        <v>29</v>
      </c>
      <c r="K30" s="22" t="s">
        <v>39</v>
      </c>
      <c r="L30" s="21" t="s">
        <v>40</v>
      </c>
      <c r="M30" s="23">
        <v>43</v>
      </c>
      <c r="N30" s="21" t="s">
        <v>34</v>
      </c>
      <c r="O30" s="21" t="s">
        <v>28</v>
      </c>
      <c r="P30" s="21" t="s">
        <v>37</v>
      </c>
      <c r="Q30" s="21" t="s">
        <v>39</v>
      </c>
      <c r="R30" s="21" t="s">
        <v>40</v>
      </c>
      <c r="S30" s="23">
        <v>65</v>
      </c>
      <c r="T30" s="33"/>
      <c r="U30" s="43" t="s">
        <v>292</v>
      </c>
      <c r="V30" s="21">
        <v>1</v>
      </c>
    </row>
    <row r="31" spans="1:22">
      <c r="A31" s="30">
        <v>44268</v>
      </c>
      <c r="B31" s="21" t="s">
        <v>48</v>
      </c>
      <c r="C31" s="21" t="s">
        <v>281</v>
      </c>
      <c r="D31" s="21" t="s">
        <v>23</v>
      </c>
      <c r="E31" s="21" t="s">
        <v>37</v>
      </c>
      <c r="F31" s="21" t="s">
        <v>50</v>
      </c>
      <c r="G31" s="21" t="s">
        <v>26</v>
      </c>
      <c r="H31" s="21" t="s">
        <v>38</v>
      </c>
      <c r="I31" s="21" t="s">
        <v>28</v>
      </c>
      <c r="J31" s="21" t="s">
        <v>29</v>
      </c>
      <c r="K31" s="22" t="s">
        <v>39</v>
      </c>
      <c r="L31" s="21" t="s">
        <v>40</v>
      </c>
      <c r="M31" s="23">
        <v>47</v>
      </c>
      <c r="N31" s="21" t="s">
        <v>288</v>
      </c>
      <c r="O31" s="21" t="s">
        <v>288</v>
      </c>
      <c r="P31" s="21" t="s">
        <v>288</v>
      </c>
      <c r="Q31" s="21" t="s">
        <v>288</v>
      </c>
      <c r="R31" s="21" t="s">
        <v>288</v>
      </c>
      <c r="S31" s="23" t="s">
        <v>288</v>
      </c>
      <c r="T31" s="33" t="s">
        <v>18</v>
      </c>
      <c r="U31" s="21" t="s">
        <v>293</v>
      </c>
      <c r="V31" s="21">
        <v>1</v>
      </c>
    </row>
    <row r="32" spans="1:22">
      <c r="A32" s="30">
        <v>44268</v>
      </c>
      <c r="B32" s="21" t="s">
        <v>36</v>
      </c>
      <c r="C32" s="21" t="s">
        <v>276</v>
      </c>
      <c r="D32" s="21" t="s">
        <v>23</v>
      </c>
      <c r="E32" s="21" t="s">
        <v>37</v>
      </c>
      <c r="F32" s="21" t="s">
        <v>25</v>
      </c>
      <c r="G32" s="21" t="s">
        <v>26</v>
      </c>
      <c r="H32" s="21" t="s">
        <v>38</v>
      </c>
      <c r="I32" s="21" t="s">
        <v>28</v>
      </c>
      <c r="J32" s="21" t="s">
        <v>37</v>
      </c>
      <c r="K32" s="22" t="s">
        <v>39</v>
      </c>
      <c r="L32" s="21" t="s">
        <v>40</v>
      </c>
      <c r="M32" s="23">
        <v>37</v>
      </c>
      <c r="N32" s="21" t="s">
        <v>34</v>
      </c>
      <c r="O32" s="21" t="s">
        <v>28</v>
      </c>
      <c r="P32" s="21" t="s">
        <v>37</v>
      </c>
      <c r="Q32" s="21" t="s">
        <v>39</v>
      </c>
      <c r="R32" s="21" t="s">
        <v>40</v>
      </c>
      <c r="S32" s="23">
        <v>24</v>
      </c>
      <c r="T32" s="33"/>
      <c r="U32" s="43" t="s">
        <v>292</v>
      </c>
      <c r="V32" s="21">
        <v>1</v>
      </c>
    </row>
    <row r="33" spans="1:22">
      <c r="A33" s="30">
        <v>44268</v>
      </c>
      <c r="B33" s="21" t="s">
        <v>77</v>
      </c>
      <c r="C33" s="21" t="s">
        <v>283</v>
      </c>
      <c r="D33" s="21" t="s">
        <v>23</v>
      </c>
      <c r="E33" s="21" t="s">
        <v>37</v>
      </c>
      <c r="F33" s="21" t="s">
        <v>25</v>
      </c>
      <c r="G33" s="21" t="s">
        <v>26</v>
      </c>
      <c r="H33" s="21" t="s">
        <v>27</v>
      </c>
      <c r="I33" s="21" t="s">
        <v>28</v>
      </c>
      <c r="J33" s="21" t="s">
        <v>29</v>
      </c>
      <c r="K33" s="22" t="s">
        <v>39</v>
      </c>
      <c r="L33" s="21" t="s">
        <v>40</v>
      </c>
      <c r="M33" s="23">
        <v>32</v>
      </c>
      <c r="N33" s="21" t="s">
        <v>288</v>
      </c>
      <c r="O33" s="21" t="s">
        <v>288</v>
      </c>
      <c r="P33" s="21" t="s">
        <v>288</v>
      </c>
      <c r="Q33" s="21" t="s">
        <v>288</v>
      </c>
      <c r="R33" s="21" t="s">
        <v>288</v>
      </c>
      <c r="S33" s="23" t="s">
        <v>288</v>
      </c>
      <c r="T33" s="33"/>
      <c r="U33" s="21" t="s">
        <v>291</v>
      </c>
      <c r="V33" s="21">
        <v>1</v>
      </c>
    </row>
    <row r="34" spans="1:22">
      <c r="A34" s="30">
        <v>44276</v>
      </c>
      <c r="B34" s="21" t="s">
        <v>67</v>
      </c>
      <c r="C34" s="21" t="s">
        <v>278</v>
      </c>
      <c r="D34" s="21" t="s">
        <v>23</v>
      </c>
      <c r="E34" s="21" t="s">
        <v>37</v>
      </c>
      <c r="F34" s="21" t="s">
        <v>52</v>
      </c>
      <c r="G34" s="21" t="s">
        <v>47</v>
      </c>
      <c r="H34" s="21" t="s">
        <v>38</v>
      </c>
      <c r="I34" s="21" t="s">
        <v>28</v>
      </c>
      <c r="J34" s="21" t="s">
        <v>37</v>
      </c>
      <c r="K34" s="22" t="s">
        <v>39</v>
      </c>
      <c r="L34" s="21" t="s">
        <v>58</v>
      </c>
      <c r="M34" s="23">
        <v>35</v>
      </c>
      <c r="N34" s="21" t="s">
        <v>288</v>
      </c>
      <c r="O34" s="21" t="s">
        <v>288</v>
      </c>
      <c r="P34" s="21" t="s">
        <v>288</v>
      </c>
      <c r="Q34" s="21" t="s">
        <v>288</v>
      </c>
      <c r="R34" s="21" t="s">
        <v>288</v>
      </c>
      <c r="S34" s="23" t="s">
        <v>288</v>
      </c>
      <c r="T34" s="33"/>
      <c r="U34" s="21" t="s">
        <v>291</v>
      </c>
      <c r="V34" s="21">
        <v>1</v>
      </c>
    </row>
    <row r="35" spans="1:22">
      <c r="A35" s="30">
        <v>44275</v>
      </c>
      <c r="B35" s="21" t="s">
        <v>33</v>
      </c>
      <c r="C35" s="21" t="s">
        <v>285</v>
      </c>
      <c r="D35" s="21"/>
      <c r="E35" s="21" t="s">
        <v>56</v>
      </c>
      <c r="F35" s="21" t="s">
        <v>50</v>
      </c>
      <c r="G35" s="21" t="s">
        <v>275</v>
      </c>
      <c r="H35" s="21"/>
      <c r="I35" s="21"/>
      <c r="J35" s="21"/>
      <c r="K35" s="22"/>
      <c r="L35" s="21"/>
      <c r="M35" s="23" t="s">
        <v>288</v>
      </c>
      <c r="N35" s="21" t="s">
        <v>288</v>
      </c>
      <c r="O35" s="21" t="s">
        <v>288</v>
      </c>
      <c r="P35" s="21" t="s">
        <v>288</v>
      </c>
      <c r="Q35" s="21" t="s">
        <v>288</v>
      </c>
      <c r="R35" s="21" t="s">
        <v>288</v>
      </c>
      <c r="S35" s="23" t="s">
        <v>288</v>
      </c>
      <c r="T35" s="33" t="s">
        <v>18</v>
      </c>
      <c r="U35" s="21" t="s">
        <v>296</v>
      </c>
      <c r="V35" s="21">
        <v>1</v>
      </c>
    </row>
    <row r="36" spans="1:22">
      <c r="A36" s="30">
        <v>44277</v>
      </c>
      <c r="B36" s="21" t="s">
        <v>33</v>
      </c>
      <c r="C36" s="21" t="s">
        <v>285</v>
      </c>
      <c r="D36" s="21" t="s">
        <v>23</v>
      </c>
      <c r="E36" s="21" t="s">
        <v>56</v>
      </c>
      <c r="F36" s="21" t="s">
        <v>25</v>
      </c>
      <c r="G36" s="21" t="s">
        <v>47</v>
      </c>
      <c r="H36" s="21" t="s">
        <v>38</v>
      </c>
      <c r="I36" s="21" t="s">
        <v>28</v>
      </c>
      <c r="J36" s="21" t="s">
        <v>56</v>
      </c>
      <c r="K36" s="22" t="s">
        <v>39</v>
      </c>
      <c r="L36" s="21" t="s">
        <v>40</v>
      </c>
      <c r="M36" s="23">
        <v>27</v>
      </c>
      <c r="N36" s="21" t="s">
        <v>288</v>
      </c>
      <c r="O36" s="21" t="s">
        <v>288</v>
      </c>
      <c r="P36" s="21" t="s">
        <v>288</v>
      </c>
      <c r="Q36" s="21" t="s">
        <v>288</v>
      </c>
      <c r="R36" s="21" t="s">
        <v>288</v>
      </c>
      <c r="S36" s="23" t="s">
        <v>288</v>
      </c>
      <c r="T36" s="33"/>
      <c r="U36" s="21" t="s">
        <v>291</v>
      </c>
      <c r="V36" s="21">
        <v>1</v>
      </c>
    </row>
    <row r="37" spans="1:22">
      <c r="A37" s="30">
        <v>44279</v>
      </c>
      <c r="B37" s="21" t="s">
        <v>260</v>
      </c>
      <c r="C37" s="21" t="s">
        <v>276</v>
      </c>
      <c r="D37" s="21" t="s">
        <v>23</v>
      </c>
      <c r="E37" s="21" t="s">
        <v>56</v>
      </c>
      <c r="F37" s="21" t="s">
        <v>50</v>
      </c>
      <c r="G37" s="21" t="s">
        <v>47</v>
      </c>
      <c r="H37" s="21" t="s">
        <v>27</v>
      </c>
      <c r="I37" s="21" t="s">
        <v>141</v>
      </c>
      <c r="J37" s="21" t="s">
        <v>29</v>
      </c>
      <c r="K37" s="22" t="s">
        <v>39</v>
      </c>
      <c r="L37" s="21" t="s">
        <v>40</v>
      </c>
      <c r="M37" s="23">
        <v>63</v>
      </c>
      <c r="N37" s="21" t="s">
        <v>288</v>
      </c>
      <c r="O37" s="21" t="s">
        <v>288</v>
      </c>
      <c r="P37" s="21" t="s">
        <v>288</v>
      </c>
      <c r="Q37" s="21" t="s">
        <v>288</v>
      </c>
      <c r="R37" s="21" t="s">
        <v>288</v>
      </c>
      <c r="S37" s="23" t="s">
        <v>288</v>
      </c>
      <c r="T37" s="33" t="s">
        <v>18</v>
      </c>
      <c r="U37" s="21" t="s">
        <v>294</v>
      </c>
      <c r="V37" s="21">
        <v>1</v>
      </c>
    </row>
    <row r="38" spans="1:22">
      <c r="A38" s="30">
        <v>44289</v>
      </c>
      <c r="B38" s="21" t="s">
        <v>49</v>
      </c>
      <c r="C38" s="21" t="s">
        <v>285</v>
      </c>
      <c r="D38" s="21" t="s">
        <v>23</v>
      </c>
      <c r="E38" s="21" t="s">
        <v>56</v>
      </c>
      <c r="F38" s="21" t="s">
        <v>25</v>
      </c>
      <c r="G38" s="21" t="s">
        <v>82</v>
      </c>
      <c r="H38" s="21" t="s">
        <v>38</v>
      </c>
      <c r="I38" s="21" t="s">
        <v>28</v>
      </c>
      <c r="J38" s="21" t="s">
        <v>56</v>
      </c>
      <c r="K38" s="22" t="s">
        <v>39</v>
      </c>
      <c r="L38" s="21"/>
      <c r="M38" s="23">
        <v>30</v>
      </c>
      <c r="N38" s="21" t="s">
        <v>288</v>
      </c>
      <c r="O38" s="21" t="s">
        <v>288</v>
      </c>
      <c r="P38" s="21" t="s">
        <v>288</v>
      </c>
      <c r="Q38" s="21" t="s">
        <v>288</v>
      </c>
      <c r="R38" s="21" t="s">
        <v>288</v>
      </c>
      <c r="S38" s="23" t="s">
        <v>288</v>
      </c>
      <c r="T38" s="33"/>
      <c r="U38" s="21" t="s">
        <v>291</v>
      </c>
      <c r="V38" s="21">
        <v>1</v>
      </c>
    </row>
    <row r="39" spans="1:22">
      <c r="A39" s="30">
        <v>44293</v>
      </c>
      <c r="B39" s="21" t="s">
        <v>33</v>
      </c>
      <c r="C39" s="21" t="s">
        <v>285</v>
      </c>
      <c r="D39" s="21" t="s">
        <v>23</v>
      </c>
      <c r="E39" s="21" t="s">
        <v>56</v>
      </c>
      <c r="F39" s="21" t="s">
        <v>50</v>
      </c>
      <c r="G39" s="21" t="s">
        <v>26</v>
      </c>
      <c r="H39" s="21" t="s">
        <v>38</v>
      </c>
      <c r="I39" s="21" t="s">
        <v>28</v>
      </c>
      <c r="J39" s="21" t="s">
        <v>56</v>
      </c>
      <c r="K39" s="22" t="s">
        <v>30</v>
      </c>
      <c r="L39" s="21"/>
      <c r="M39" s="23">
        <v>25</v>
      </c>
      <c r="N39" s="21" t="s">
        <v>288</v>
      </c>
      <c r="O39" s="21" t="s">
        <v>288</v>
      </c>
      <c r="P39" s="21" t="s">
        <v>288</v>
      </c>
      <c r="Q39" s="21" t="s">
        <v>288</v>
      </c>
      <c r="R39" s="21" t="s">
        <v>288</v>
      </c>
      <c r="S39" s="23" t="s">
        <v>288</v>
      </c>
      <c r="T39" s="33" t="s">
        <v>18</v>
      </c>
      <c r="U39" s="21" t="s">
        <v>290</v>
      </c>
      <c r="V39" s="21">
        <v>1</v>
      </c>
    </row>
    <row r="40" spans="1:22">
      <c r="A40" s="30">
        <v>44298</v>
      </c>
      <c r="B40" s="21" t="s">
        <v>107</v>
      </c>
      <c r="C40" s="21" t="s">
        <v>280</v>
      </c>
      <c r="D40" s="21" t="s">
        <v>51</v>
      </c>
      <c r="E40" s="21" t="s">
        <v>37</v>
      </c>
      <c r="F40" s="21" t="s">
        <v>25</v>
      </c>
      <c r="G40" s="21" t="s">
        <v>26</v>
      </c>
      <c r="H40" s="21" t="s">
        <v>34</v>
      </c>
      <c r="I40" s="21" t="s">
        <v>28</v>
      </c>
      <c r="J40" s="21" t="s">
        <v>29</v>
      </c>
      <c r="K40" s="22" t="s">
        <v>39</v>
      </c>
      <c r="L40" s="21" t="s">
        <v>40</v>
      </c>
      <c r="M40" s="23">
        <v>65</v>
      </c>
      <c r="N40" s="21" t="s">
        <v>38</v>
      </c>
      <c r="O40" s="21" t="s">
        <v>28</v>
      </c>
      <c r="P40" s="21" t="s">
        <v>37</v>
      </c>
      <c r="Q40" s="21" t="s">
        <v>39</v>
      </c>
      <c r="R40" s="21" t="s">
        <v>40</v>
      </c>
      <c r="S40" s="23">
        <v>35</v>
      </c>
      <c r="T40" s="33"/>
      <c r="U40" s="21" t="s">
        <v>294</v>
      </c>
      <c r="V40" s="21">
        <v>1</v>
      </c>
    </row>
    <row r="41" spans="1:22">
      <c r="A41" s="30">
        <v>44299</v>
      </c>
      <c r="B41" s="21" t="s">
        <v>36</v>
      </c>
      <c r="C41" s="21" t="s">
        <v>276</v>
      </c>
      <c r="D41" s="21" t="s">
        <v>23</v>
      </c>
      <c r="E41" s="21" t="s">
        <v>37</v>
      </c>
      <c r="F41" s="21" t="s">
        <v>25</v>
      </c>
      <c r="G41" s="21" t="s">
        <v>26</v>
      </c>
      <c r="H41" s="21" t="s">
        <v>34</v>
      </c>
      <c r="I41" s="21" t="s">
        <v>28</v>
      </c>
      <c r="J41" s="21" t="s">
        <v>29</v>
      </c>
      <c r="K41" s="22" t="s">
        <v>39</v>
      </c>
      <c r="L41" s="21" t="s">
        <v>40</v>
      </c>
      <c r="M41" s="23">
        <v>36</v>
      </c>
      <c r="N41" s="21" t="s">
        <v>38</v>
      </c>
      <c r="O41" s="21" t="s">
        <v>28</v>
      </c>
      <c r="P41" s="21" t="s">
        <v>37</v>
      </c>
      <c r="Q41" s="21" t="s">
        <v>39</v>
      </c>
      <c r="R41" s="21" t="s">
        <v>40</v>
      </c>
      <c r="S41" s="23">
        <v>27</v>
      </c>
      <c r="T41" s="33"/>
      <c r="U41" s="43" t="s">
        <v>292</v>
      </c>
      <c r="V41" s="21">
        <v>1</v>
      </c>
    </row>
    <row r="42" spans="1:22">
      <c r="A42" s="30">
        <v>44300</v>
      </c>
      <c r="B42" s="21" t="s">
        <v>36</v>
      </c>
      <c r="C42" s="21" t="s">
        <v>276</v>
      </c>
      <c r="D42" s="21" t="s">
        <v>23</v>
      </c>
      <c r="E42" s="21" t="s">
        <v>37</v>
      </c>
      <c r="F42" s="21" t="s">
        <v>25</v>
      </c>
      <c r="G42" s="21" t="s">
        <v>26</v>
      </c>
      <c r="H42" s="21" t="s">
        <v>27</v>
      </c>
      <c r="I42" s="21" t="s">
        <v>141</v>
      </c>
      <c r="J42" s="21" t="s">
        <v>29</v>
      </c>
      <c r="K42" s="22" t="s">
        <v>39</v>
      </c>
      <c r="L42" s="21" t="s">
        <v>40</v>
      </c>
      <c r="M42" s="23">
        <v>32</v>
      </c>
      <c r="N42" s="21" t="s">
        <v>38</v>
      </c>
      <c r="O42" s="21" t="s">
        <v>28</v>
      </c>
      <c r="P42" s="21" t="s">
        <v>37</v>
      </c>
      <c r="Q42" s="21" t="s">
        <v>39</v>
      </c>
      <c r="R42" s="21" t="s">
        <v>40</v>
      </c>
      <c r="S42" s="23">
        <v>38</v>
      </c>
      <c r="T42" s="33"/>
      <c r="U42" s="21" t="s">
        <v>291</v>
      </c>
      <c r="V42" s="21">
        <v>1</v>
      </c>
    </row>
    <row r="43" spans="1:22">
      <c r="A43" s="30">
        <v>44303</v>
      </c>
      <c r="B43" s="21" t="s">
        <v>261</v>
      </c>
      <c r="C43" s="21" t="s">
        <v>281</v>
      </c>
      <c r="D43" s="21" t="s">
        <v>23</v>
      </c>
      <c r="E43" s="21" t="s">
        <v>37</v>
      </c>
      <c r="F43" s="21" t="s">
        <v>52</v>
      </c>
      <c r="G43" s="21" t="s">
        <v>47</v>
      </c>
      <c r="H43" s="21" t="s">
        <v>34</v>
      </c>
      <c r="I43" s="21" t="s">
        <v>28</v>
      </c>
      <c r="J43" s="21" t="s">
        <v>37</v>
      </c>
      <c r="K43" s="22" t="s">
        <v>39</v>
      </c>
      <c r="L43" s="21" t="s">
        <v>40</v>
      </c>
      <c r="M43" s="23">
        <v>40</v>
      </c>
      <c r="N43" s="21" t="s">
        <v>288</v>
      </c>
      <c r="O43" s="21" t="s">
        <v>288</v>
      </c>
      <c r="P43" s="21" t="s">
        <v>288</v>
      </c>
      <c r="Q43" s="21" t="s">
        <v>288</v>
      </c>
      <c r="R43" s="21" t="s">
        <v>288</v>
      </c>
      <c r="S43" s="23" t="s">
        <v>288</v>
      </c>
      <c r="T43" s="33"/>
      <c r="U43" s="43" t="s">
        <v>292</v>
      </c>
      <c r="V43" s="21">
        <v>1</v>
      </c>
    </row>
    <row r="44" spans="1:22">
      <c r="A44" s="30">
        <v>44311</v>
      </c>
      <c r="B44" s="21" t="s">
        <v>36</v>
      </c>
      <c r="C44" s="21" t="s">
        <v>276</v>
      </c>
      <c r="D44" s="21" t="s">
        <v>23</v>
      </c>
      <c r="E44" s="21" t="s">
        <v>37</v>
      </c>
      <c r="F44" s="21" t="s">
        <v>25</v>
      </c>
      <c r="G44" s="21" t="s">
        <v>26</v>
      </c>
      <c r="H44" s="21" t="s">
        <v>38</v>
      </c>
      <c r="I44" s="21" t="s">
        <v>28</v>
      </c>
      <c r="J44" s="21" t="s">
        <v>37</v>
      </c>
      <c r="K44" s="22" t="s">
        <v>39</v>
      </c>
      <c r="L44" s="21" t="s">
        <v>40</v>
      </c>
      <c r="M44" s="23">
        <v>37</v>
      </c>
      <c r="N44" s="21" t="s">
        <v>34</v>
      </c>
      <c r="O44" s="21" t="s">
        <v>28</v>
      </c>
      <c r="P44" s="21" t="s">
        <v>29</v>
      </c>
      <c r="Q44" s="21" t="s">
        <v>39</v>
      </c>
      <c r="R44" s="21" t="s">
        <v>40</v>
      </c>
      <c r="S44" s="23">
        <v>32</v>
      </c>
      <c r="T44" s="33"/>
      <c r="U44" s="43" t="s">
        <v>292</v>
      </c>
      <c r="V44" s="21">
        <v>1</v>
      </c>
    </row>
    <row r="45" spans="1:22">
      <c r="A45" s="30">
        <v>44320</v>
      </c>
      <c r="B45" s="21" t="s">
        <v>108</v>
      </c>
      <c r="C45" s="21" t="s">
        <v>280</v>
      </c>
      <c r="D45" s="21" t="s">
        <v>23</v>
      </c>
      <c r="E45" s="21" t="s">
        <v>37</v>
      </c>
      <c r="F45" s="21" t="s">
        <v>50</v>
      </c>
      <c r="G45" s="21" t="s">
        <v>47</v>
      </c>
      <c r="H45" s="21" t="s">
        <v>79</v>
      </c>
      <c r="I45" s="21" t="s">
        <v>28</v>
      </c>
      <c r="J45" s="21" t="s">
        <v>37</v>
      </c>
      <c r="K45" s="22" t="s">
        <v>30</v>
      </c>
      <c r="L45" s="21"/>
      <c r="M45" s="23">
        <v>20</v>
      </c>
      <c r="N45" s="21" t="s">
        <v>288</v>
      </c>
      <c r="O45" s="21" t="s">
        <v>288</v>
      </c>
      <c r="P45" s="21" t="s">
        <v>288</v>
      </c>
      <c r="Q45" s="21" t="s">
        <v>288</v>
      </c>
      <c r="R45" s="21" t="s">
        <v>288</v>
      </c>
      <c r="S45" s="23" t="s">
        <v>288</v>
      </c>
      <c r="T45" s="33" t="s">
        <v>18</v>
      </c>
      <c r="U45" s="21" t="s">
        <v>290</v>
      </c>
      <c r="V45" s="21">
        <v>1</v>
      </c>
    </row>
    <row r="46" spans="1:22">
      <c r="A46" s="30">
        <v>44323</v>
      </c>
      <c r="B46" s="21" t="s">
        <v>31</v>
      </c>
      <c r="C46" s="21" t="s">
        <v>285</v>
      </c>
      <c r="D46" s="21" t="s">
        <v>23</v>
      </c>
      <c r="E46" s="21" t="s">
        <v>37</v>
      </c>
      <c r="F46" s="21" t="s">
        <v>25</v>
      </c>
      <c r="G46" s="21" t="s">
        <v>233</v>
      </c>
      <c r="H46" s="21" t="s">
        <v>38</v>
      </c>
      <c r="I46" s="21" t="s">
        <v>28</v>
      </c>
      <c r="J46" s="21" t="s">
        <v>37</v>
      </c>
      <c r="K46" s="22" t="s">
        <v>39</v>
      </c>
      <c r="L46" s="21" t="s">
        <v>40</v>
      </c>
      <c r="M46" s="23">
        <v>34</v>
      </c>
      <c r="N46" s="21" t="s">
        <v>288</v>
      </c>
      <c r="O46" s="21" t="s">
        <v>288</v>
      </c>
      <c r="P46" s="21" t="s">
        <v>288</v>
      </c>
      <c r="Q46" s="21" t="s">
        <v>288</v>
      </c>
      <c r="R46" s="21" t="s">
        <v>288</v>
      </c>
      <c r="S46" s="23" t="s">
        <v>288</v>
      </c>
      <c r="T46" s="33"/>
      <c r="U46" s="21" t="s">
        <v>291</v>
      </c>
      <c r="V46" s="21">
        <v>1</v>
      </c>
    </row>
    <row r="47" spans="1:22">
      <c r="A47" s="30">
        <v>44324</v>
      </c>
      <c r="B47" s="21" t="s">
        <v>48</v>
      </c>
      <c r="C47" s="21" t="s">
        <v>281</v>
      </c>
      <c r="D47" s="21" t="s">
        <v>23</v>
      </c>
      <c r="E47" s="21" t="s">
        <v>37</v>
      </c>
      <c r="F47" s="21" t="s">
        <v>50</v>
      </c>
      <c r="G47" s="21" t="s">
        <v>26</v>
      </c>
      <c r="H47" s="21" t="s">
        <v>38</v>
      </c>
      <c r="I47" s="21" t="s">
        <v>28</v>
      </c>
      <c r="J47" s="21" t="s">
        <v>29</v>
      </c>
      <c r="K47" s="22" t="s">
        <v>39</v>
      </c>
      <c r="L47" s="21" t="s">
        <v>40</v>
      </c>
      <c r="M47" s="23">
        <v>32</v>
      </c>
      <c r="N47" s="21" t="s">
        <v>288</v>
      </c>
      <c r="O47" s="21" t="s">
        <v>288</v>
      </c>
      <c r="P47" s="21" t="s">
        <v>288</v>
      </c>
      <c r="Q47" s="21" t="s">
        <v>288</v>
      </c>
      <c r="R47" s="21" t="s">
        <v>288</v>
      </c>
      <c r="S47" s="23" t="s">
        <v>288</v>
      </c>
      <c r="T47" s="33" t="s">
        <v>18</v>
      </c>
      <c r="U47" s="21" t="s">
        <v>291</v>
      </c>
      <c r="V47" s="21">
        <v>1</v>
      </c>
    </row>
    <row r="48" spans="1:22">
      <c r="A48" s="30">
        <v>44327</v>
      </c>
      <c r="B48" s="21" t="s">
        <v>49</v>
      </c>
      <c r="C48" s="21" t="s">
        <v>285</v>
      </c>
      <c r="D48" s="21" t="s">
        <v>23</v>
      </c>
      <c r="E48" s="21" t="s">
        <v>56</v>
      </c>
      <c r="F48" s="21" t="s">
        <v>25</v>
      </c>
      <c r="G48" s="21" t="s">
        <v>75</v>
      </c>
      <c r="H48" s="21" t="s">
        <v>38</v>
      </c>
      <c r="I48" s="21" t="s">
        <v>28</v>
      </c>
      <c r="J48" s="21" t="s">
        <v>56</v>
      </c>
      <c r="K48" s="22" t="s">
        <v>30</v>
      </c>
      <c r="L48" s="21"/>
      <c r="M48" s="23">
        <v>27</v>
      </c>
      <c r="N48" s="21" t="s">
        <v>288</v>
      </c>
      <c r="O48" s="21" t="s">
        <v>288</v>
      </c>
      <c r="P48" s="21" t="s">
        <v>288</v>
      </c>
      <c r="Q48" s="21" t="s">
        <v>288</v>
      </c>
      <c r="R48" s="21" t="s">
        <v>288</v>
      </c>
      <c r="S48" s="23" t="s">
        <v>288</v>
      </c>
      <c r="T48" s="33"/>
      <c r="U48" s="21" t="s">
        <v>291</v>
      </c>
      <c r="V48" s="21">
        <v>1</v>
      </c>
    </row>
    <row r="49" spans="1:22">
      <c r="A49" s="30">
        <v>44329</v>
      </c>
      <c r="B49" s="21" t="s">
        <v>288</v>
      </c>
      <c r="C49" s="21" t="s">
        <v>281</v>
      </c>
      <c r="D49" s="21" t="s">
        <v>23</v>
      </c>
      <c r="E49" s="21" t="s">
        <v>37</v>
      </c>
      <c r="F49" s="21" t="s">
        <v>52</v>
      </c>
      <c r="G49" s="21" t="s">
        <v>75</v>
      </c>
      <c r="H49" s="21" t="s">
        <v>38</v>
      </c>
      <c r="I49" s="21" t="s">
        <v>28</v>
      </c>
      <c r="J49" s="21" t="s">
        <v>37</v>
      </c>
      <c r="K49" s="22" t="s">
        <v>39</v>
      </c>
      <c r="L49" s="21" t="s">
        <v>40</v>
      </c>
      <c r="M49" s="23">
        <v>27</v>
      </c>
      <c r="N49" s="21" t="s">
        <v>288</v>
      </c>
      <c r="O49" s="21" t="s">
        <v>288</v>
      </c>
      <c r="P49" s="21" t="s">
        <v>288</v>
      </c>
      <c r="Q49" s="21" t="s">
        <v>288</v>
      </c>
      <c r="R49" s="21" t="s">
        <v>288</v>
      </c>
      <c r="S49" s="23" t="s">
        <v>288</v>
      </c>
      <c r="T49" s="33"/>
      <c r="U49" s="21" t="s">
        <v>291</v>
      </c>
      <c r="V49" s="21">
        <v>1</v>
      </c>
    </row>
    <row r="50" spans="1:22">
      <c r="A50" s="30">
        <v>44334</v>
      </c>
      <c r="B50" s="21" t="s">
        <v>36</v>
      </c>
      <c r="C50" s="21" t="s">
        <v>276</v>
      </c>
      <c r="D50" s="21" t="s">
        <v>23</v>
      </c>
      <c r="E50" s="21" t="s">
        <v>37</v>
      </c>
      <c r="F50" s="21" t="s">
        <v>25</v>
      </c>
      <c r="G50" s="21" t="s">
        <v>26</v>
      </c>
      <c r="H50" s="21" t="s">
        <v>34</v>
      </c>
      <c r="I50" s="21" t="s">
        <v>28</v>
      </c>
      <c r="J50" s="21" t="s">
        <v>29</v>
      </c>
      <c r="K50" s="22" t="s">
        <v>30</v>
      </c>
      <c r="L50" s="21" t="s">
        <v>30</v>
      </c>
      <c r="M50" s="23">
        <v>48</v>
      </c>
      <c r="N50" s="21" t="s">
        <v>135</v>
      </c>
      <c r="O50" s="21" t="s">
        <v>141</v>
      </c>
      <c r="P50" s="21" t="s">
        <v>29</v>
      </c>
      <c r="Q50" s="21" t="s">
        <v>30</v>
      </c>
      <c r="R50" s="21" t="s">
        <v>288</v>
      </c>
      <c r="S50" s="23">
        <v>52</v>
      </c>
      <c r="T50" s="33"/>
      <c r="U50" s="21" t="s">
        <v>293</v>
      </c>
      <c r="V50" s="21">
        <v>1</v>
      </c>
    </row>
    <row r="51" spans="1:22">
      <c r="A51" s="30">
        <v>44338</v>
      </c>
      <c r="B51" s="21" t="s">
        <v>262</v>
      </c>
      <c r="C51" s="21" t="s">
        <v>284</v>
      </c>
      <c r="D51" s="21" t="s">
        <v>23</v>
      </c>
      <c r="E51" s="21" t="s">
        <v>37</v>
      </c>
      <c r="F51" s="21" t="s">
        <v>25</v>
      </c>
      <c r="G51" s="21" t="s">
        <v>26</v>
      </c>
      <c r="H51" s="21" t="s">
        <v>38</v>
      </c>
      <c r="I51" s="21" t="s">
        <v>28</v>
      </c>
      <c r="J51" s="21" t="s">
        <v>37</v>
      </c>
      <c r="K51" s="22" t="s">
        <v>30</v>
      </c>
      <c r="L51" s="21"/>
      <c r="M51" s="23">
        <v>23</v>
      </c>
      <c r="N51" s="21" t="s">
        <v>38</v>
      </c>
      <c r="O51" s="21" t="s">
        <v>28</v>
      </c>
      <c r="P51" s="21" t="s">
        <v>37</v>
      </c>
      <c r="Q51" s="21" t="s">
        <v>30</v>
      </c>
      <c r="R51" s="21" t="s">
        <v>288</v>
      </c>
      <c r="S51" s="23" t="s">
        <v>288</v>
      </c>
      <c r="T51" s="33"/>
      <c r="U51" s="21" t="s">
        <v>290</v>
      </c>
      <c r="V51" s="21">
        <v>1</v>
      </c>
    </row>
    <row r="52" spans="1:22">
      <c r="A52" s="30">
        <v>44347</v>
      </c>
      <c r="B52" s="21" t="s">
        <v>33</v>
      </c>
      <c r="C52" s="21" t="s">
        <v>285</v>
      </c>
      <c r="D52" s="21" t="s">
        <v>23</v>
      </c>
      <c r="E52" s="21" t="s">
        <v>37</v>
      </c>
      <c r="F52" s="21" t="s">
        <v>25</v>
      </c>
      <c r="G52" s="21" t="s">
        <v>241</v>
      </c>
      <c r="H52" s="21" t="s">
        <v>34</v>
      </c>
      <c r="I52" s="21" t="s">
        <v>28</v>
      </c>
      <c r="J52" s="21" t="s">
        <v>37</v>
      </c>
      <c r="K52" s="22" t="s">
        <v>39</v>
      </c>
      <c r="L52" s="21" t="s">
        <v>58</v>
      </c>
      <c r="M52" s="23">
        <v>29</v>
      </c>
      <c r="N52" s="21" t="s">
        <v>288</v>
      </c>
      <c r="O52" s="21" t="s">
        <v>288</v>
      </c>
      <c r="P52" s="21" t="s">
        <v>288</v>
      </c>
      <c r="Q52" s="21" t="s">
        <v>288</v>
      </c>
      <c r="R52" s="21" t="s">
        <v>288</v>
      </c>
      <c r="S52" s="23" t="s">
        <v>288</v>
      </c>
      <c r="T52" s="33"/>
      <c r="U52" s="21" t="s">
        <v>291</v>
      </c>
      <c r="V52" s="21">
        <v>1</v>
      </c>
    </row>
    <row r="53" spans="1:22">
      <c r="A53" s="30">
        <v>44349</v>
      </c>
      <c r="B53" s="21" t="s">
        <v>35</v>
      </c>
      <c r="C53" s="21" t="s">
        <v>276</v>
      </c>
      <c r="D53" s="21" t="s">
        <v>23</v>
      </c>
      <c r="E53" s="21" t="s">
        <v>37</v>
      </c>
      <c r="F53" s="21" t="s">
        <v>25</v>
      </c>
      <c r="G53" s="21" t="s">
        <v>26</v>
      </c>
      <c r="H53" s="21" t="s">
        <v>38</v>
      </c>
      <c r="I53" s="21" t="s">
        <v>28</v>
      </c>
      <c r="J53" s="21" t="s">
        <v>37</v>
      </c>
      <c r="K53" s="22" t="s">
        <v>30</v>
      </c>
      <c r="L53" s="21"/>
      <c r="M53" s="23" t="s">
        <v>288</v>
      </c>
      <c r="N53" s="21" t="s">
        <v>27</v>
      </c>
      <c r="O53" s="21" t="s">
        <v>28</v>
      </c>
      <c r="P53" s="21" t="s">
        <v>29</v>
      </c>
      <c r="Q53" s="21" t="s">
        <v>39</v>
      </c>
      <c r="R53" s="21" t="s">
        <v>40</v>
      </c>
      <c r="S53" s="23" t="s">
        <v>288</v>
      </c>
      <c r="T53" s="33"/>
      <c r="U53" s="21" t="s">
        <v>296</v>
      </c>
      <c r="V53" s="21">
        <v>1</v>
      </c>
    </row>
    <row r="54" spans="1:22">
      <c r="A54" s="30">
        <v>44349</v>
      </c>
      <c r="B54" s="21" t="s">
        <v>33</v>
      </c>
      <c r="C54" s="21" t="s">
        <v>285</v>
      </c>
      <c r="D54" s="21" t="s">
        <v>23</v>
      </c>
      <c r="E54" s="21" t="s">
        <v>37</v>
      </c>
      <c r="F54" s="21" t="s">
        <v>25</v>
      </c>
      <c r="G54" s="21" t="s">
        <v>26</v>
      </c>
      <c r="H54" s="21" t="s">
        <v>27</v>
      </c>
      <c r="I54" s="21" t="s">
        <v>28</v>
      </c>
      <c r="J54" s="21" t="s">
        <v>29</v>
      </c>
      <c r="K54" s="22" t="s">
        <v>30</v>
      </c>
      <c r="L54" s="21"/>
      <c r="M54" s="23" t="s">
        <v>288</v>
      </c>
      <c r="N54" s="21" t="s">
        <v>288</v>
      </c>
      <c r="O54" s="21" t="s">
        <v>288</v>
      </c>
      <c r="P54" s="21" t="s">
        <v>288</v>
      </c>
      <c r="Q54" s="21" t="s">
        <v>288</v>
      </c>
      <c r="R54" s="21" t="s">
        <v>288</v>
      </c>
      <c r="S54" s="23" t="s">
        <v>288</v>
      </c>
      <c r="T54" s="33"/>
      <c r="U54" s="21" t="s">
        <v>296</v>
      </c>
      <c r="V54" s="21">
        <v>1</v>
      </c>
    </row>
    <row r="55" spans="1:22">
      <c r="A55" s="30">
        <v>44350</v>
      </c>
      <c r="B55" s="21" t="s">
        <v>91</v>
      </c>
      <c r="C55" s="21" t="s">
        <v>285</v>
      </c>
      <c r="D55" s="21" t="s">
        <v>23</v>
      </c>
      <c r="E55" s="21" t="s">
        <v>37</v>
      </c>
      <c r="F55" s="21" t="s">
        <v>52</v>
      </c>
      <c r="G55" s="21" t="s">
        <v>275</v>
      </c>
      <c r="H55" s="21" t="s">
        <v>27</v>
      </c>
      <c r="I55" s="21" t="s">
        <v>28</v>
      </c>
      <c r="J55" s="21" t="s">
        <v>29</v>
      </c>
      <c r="K55" s="22" t="s">
        <v>39</v>
      </c>
      <c r="L55" s="21" t="s">
        <v>40</v>
      </c>
      <c r="M55" s="23">
        <v>36</v>
      </c>
      <c r="N55" s="21" t="s">
        <v>288</v>
      </c>
      <c r="O55" s="21" t="s">
        <v>288</v>
      </c>
      <c r="P55" s="21" t="s">
        <v>288</v>
      </c>
      <c r="Q55" s="21" t="s">
        <v>288</v>
      </c>
      <c r="R55" s="21" t="s">
        <v>288</v>
      </c>
      <c r="S55" s="23" t="s">
        <v>288</v>
      </c>
      <c r="T55" s="33"/>
      <c r="U55" s="43" t="s">
        <v>292</v>
      </c>
      <c r="V55" s="21">
        <v>1</v>
      </c>
    </row>
    <row r="56" spans="1:22">
      <c r="A56" s="30">
        <v>44352</v>
      </c>
      <c r="B56" s="21" t="s">
        <v>77</v>
      </c>
      <c r="C56" s="21" t="s">
        <v>283</v>
      </c>
      <c r="D56" s="21" t="s">
        <v>23</v>
      </c>
      <c r="E56" s="21" t="s">
        <v>37</v>
      </c>
      <c r="F56" s="21" t="s">
        <v>25</v>
      </c>
      <c r="G56" s="21" t="s">
        <v>75</v>
      </c>
      <c r="H56" s="21" t="s">
        <v>38</v>
      </c>
      <c r="I56" s="21" t="s">
        <v>28</v>
      </c>
      <c r="J56" s="21" t="s">
        <v>37</v>
      </c>
      <c r="K56" s="22" t="s">
        <v>30</v>
      </c>
      <c r="L56" s="21"/>
      <c r="M56" s="23">
        <v>31</v>
      </c>
      <c r="N56" s="21" t="s">
        <v>288</v>
      </c>
      <c r="O56" s="21" t="s">
        <v>288</v>
      </c>
      <c r="P56" s="21" t="s">
        <v>288</v>
      </c>
      <c r="Q56" s="21" t="s">
        <v>288</v>
      </c>
      <c r="R56" s="21" t="s">
        <v>288</v>
      </c>
      <c r="S56" s="23" t="s">
        <v>288</v>
      </c>
      <c r="T56" s="33"/>
      <c r="U56" s="21" t="s">
        <v>291</v>
      </c>
      <c r="V56" s="21">
        <v>1</v>
      </c>
    </row>
    <row r="57" spans="1:22">
      <c r="A57" s="30">
        <v>44356</v>
      </c>
      <c r="B57" s="21" t="s">
        <v>48</v>
      </c>
      <c r="C57" s="21" t="s">
        <v>281</v>
      </c>
      <c r="D57" s="21" t="s">
        <v>23</v>
      </c>
      <c r="E57" s="21" t="s">
        <v>37</v>
      </c>
      <c r="F57" s="21" t="s">
        <v>25</v>
      </c>
      <c r="G57" s="21" t="s">
        <v>26</v>
      </c>
      <c r="H57" s="21" t="s">
        <v>34</v>
      </c>
      <c r="I57" s="21" t="s">
        <v>28</v>
      </c>
      <c r="J57" s="21" t="s">
        <v>37</v>
      </c>
      <c r="K57" s="22" t="s">
        <v>30</v>
      </c>
      <c r="L57" s="21"/>
      <c r="M57" s="23">
        <v>58</v>
      </c>
      <c r="N57" s="21" t="s">
        <v>38</v>
      </c>
      <c r="O57" s="21" t="s">
        <v>28</v>
      </c>
      <c r="P57" s="21" t="s">
        <v>37</v>
      </c>
      <c r="Q57" s="21" t="s">
        <v>30</v>
      </c>
      <c r="R57" s="21" t="s">
        <v>288</v>
      </c>
      <c r="S57" s="23">
        <v>27</v>
      </c>
      <c r="T57" s="33"/>
      <c r="U57" s="21" t="s">
        <v>294</v>
      </c>
      <c r="V57" s="21">
        <v>1</v>
      </c>
    </row>
    <row r="58" spans="1:22">
      <c r="A58" s="30">
        <v>44359</v>
      </c>
      <c r="B58" s="21" t="s">
        <v>55</v>
      </c>
      <c r="C58" s="21" t="s">
        <v>279</v>
      </c>
      <c r="D58" s="21" t="s">
        <v>23</v>
      </c>
      <c r="E58" s="21" t="s">
        <v>37</v>
      </c>
      <c r="F58" s="21" t="s">
        <v>237</v>
      </c>
      <c r="G58" s="21" t="s">
        <v>47</v>
      </c>
      <c r="H58" s="21" t="s">
        <v>38</v>
      </c>
      <c r="I58" s="21" t="s">
        <v>28</v>
      </c>
      <c r="J58" s="21" t="s">
        <v>37</v>
      </c>
      <c r="K58" s="22" t="s">
        <v>30</v>
      </c>
      <c r="L58" s="21"/>
      <c r="M58" s="23">
        <v>48</v>
      </c>
      <c r="N58" s="21" t="s">
        <v>288</v>
      </c>
      <c r="O58" s="21" t="s">
        <v>288</v>
      </c>
      <c r="P58" s="21" t="s">
        <v>288</v>
      </c>
      <c r="Q58" s="21" t="s">
        <v>288</v>
      </c>
      <c r="R58" s="21" t="s">
        <v>288</v>
      </c>
      <c r="S58" s="23" t="s">
        <v>288</v>
      </c>
      <c r="T58" s="33"/>
      <c r="U58" s="21" t="s">
        <v>293</v>
      </c>
      <c r="V58" s="21">
        <v>1</v>
      </c>
    </row>
    <row r="59" spans="1:22">
      <c r="A59" s="30">
        <v>44360</v>
      </c>
      <c r="B59" s="21" t="s">
        <v>33</v>
      </c>
      <c r="C59" s="21" t="s">
        <v>285</v>
      </c>
      <c r="D59" s="21" t="s">
        <v>23</v>
      </c>
      <c r="E59" s="21" t="s">
        <v>56</v>
      </c>
      <c r="F59" s="21" t="s">
        <v>25</v>
      </c>
      <c r="G59" s="21" t="s">
        <v>263</v>
      </c>
      <c r="H59" s="21" t="s">
        <v>34</v>
      </c>
      <c r="I59" s="21" t="s">
        <v>28</v>
      </c>
      <c r="J59" s="21" t="s">
        <v>56</v>
      </c>
      <c r="K59" s="22" t="s">
        <v>30</v>
      </c>
      <c r="L59" s="21"/>
      <c r="M59" s="23">
        <v>27</v>
      </c>
      <c r="N59" s="21" t="s">
        <v>288</v>
      </c>
      <c r="O59" s="21" t="s">
        <v>288</v>
      </c>
      <c r="P59" s="21" t="s">
        <v>288</v>
      </c>
      <c r="Q59" s="21" t="s">
        <v>288</v>
      </c>
      <c r="R59" s="21" t="s">
        <v>288</v>
      </c>
      <c r="S59" s="23" t="s">
        <v>288</v>
      </c>
      <c r="T59" s="33"/>
      <c r="U59" s="21" t="s">
        <v>291</v>
      </c>
      <c r="V59" s="21">
        <v>1</v>
      </c>
    </row>
    <row r="60" spans="1:22">
      <c r="A60" s="30">
        <v>44364</v>
      </c>
      <c r="B60" s="21" t="s">
        <v>33</v>
      </c>
      <c r="C60" s="21" t="s">
        <v>285</v>
      </c>
      <c r="D60" s="21" t="s">
        <v>23</v>
      </c>
      <c r="E60" s="21" t="s">
        <v>56</v>
      </c>
      <c r="F60" s="21" t="s">
        <v>50</v>
      </c>
      <c r="G60" s="21" t="s">
        <v>26</v>
      </c>
      <c r="H60" s="21" t="s">
        <v>27</v>
      </c>
      <c r="I60" s="21" t="s">
        <v>28</v>
      </c>
      <c r="J60" s="21" t="s">
        <v>29</v>
      </c>
      <c r="K60" s="22" t="s">
        <v>39</v>
      </c>
      <c r="L60" s="21" t="s">
        <v>40</v>
      </c>
      <c r="M60" s="23" t="s">
        <v>288</v>
      </c>
      <c r="N60" s="21" t="s">
        <v>288</v>
      </c>
      <c r="O60" s="21" t="s">
        <v>288</v>
      </c>
      <c r="P60" s="21" t="s">
        <v>288</v>
      </c>
      <c r="Q60" s="21" t="s">
        <v>288</v>
      </c>
      <c r="R60" s="21" t="s">
        <v>288</v>
      </c>
      <c r="S60" s="23" t="s">
        <v>288</v>
      </c>
      <c r="T60" s="33" t="s">
        <v>18</v>
      </c>
      <c r="U60" s="21" t="s">
        <v>296</v>
      </c>
      <c r="V60" s="21">
        <v>1</v>
      </c>
    </row>
    <row r="61" spans="1:22">
      <c r="A61" s="30">
        <v>44366</v>
      </c>
      <c r="B61" s="21" t="s">
        <v>264</v>
      </c>
      <c r="C61" s="21" t="s">
        <v>281</v>
      </c>
      <c r="D61" s="21" t="s">
        <v>23</v>
      </c>
      <c r="E61" s="21" t="s">
        <v>37</v>
      </c>
      <c r="F61" s="21" t="s">
        <v>237</v>
      </c>
      <c r="G61" s="21" t="s">
        <v>47</v>
      </c>
      <c r="H61" s="21" t="s">
        <v>38</v>
      </c>
      <c r="I61" s="21" t="s">
        <v>28</v>
      </c>
      <c r="J61" s="21" t="s">
        <v>37</v>
      </c>
      <c r="K61" s="22" t="s">
        <v>30</v>
      </c>
      <c r="L61" s="21"/>
      <c r="M61" s="23">
        <v>39</v>
      </c>
      <c r="N61" s="21" t="s">
        <v>288</v>
      </c>
      <c r="O61" s="21" t="s">
        <v>288</v>
      </c>
      <c r="P61" s="21" t="s">
        <v>288</v>
      </c>
      <c r="Q61" s="21" t="s">
        <v>288</v>
      </c>
      <c r="R61" s="21" t="s">
        <v>288</v>
      </c>
      <c r="S61" s="23" t="s">
        <v>288</v>
      </c>
      <c r="T61" s="33"/>
      <c r="U61" s="43" t="s">
        <v>292</v>
      </c>
      <c r="V61" s="21">
        <v>1</v>
      </c>
    </row>
    <row r="62" spans="1:22">
      <c r="A62" s="30">
        <v>44368</v>
      </c>
      <c r="B62" s="21" t="s">
        <v>36</v>
      </c>
      <c r="C62" s="21" t="s">
        <v>276</v>
      </c>
      <c r="D62" s="21" t="s">
        <v>51</v>
      </c>
      <c r="E62" s="21" t="s">
        <v>37</v>
      </c>
      <c r="F62" s="21" t="s">
        <v>50</v>
      </c>
      <c r="G62" s="21" t="s">
        <v>47</v>
      </c>
      <c r="H62" s="21" t="s">
        <v>38</v>
      </c>
      <c r="I62" s="21" t="s">
        <v>28</v>
      </c>
      <c r="J62" s="21" t="s">
        <v>37</v>
      </c>
      <c r="K62" s="22" t="s">
        <v>30</v>
      </c>
      <c r="L62" s="21"/>
      <c r="M62" s="23">
        <v>35</v>
      </c>
      <c r="N62" s="21" t="s">
        <v>288</v>
      </c>
      <c r="O62" s="21" t="s">
        <v>288</v>
      </c>
      <c r="P62" s="21" t="s">
        <v>288</v>
      </c>
      <c r="Q62" s="21" t="s">
        <v>288</v>
      </c>
      <c r="R62" s="21" t="s">
        <v>288</v>
      </c>
      <c r="S62" s="23" t="s">
        <v>288</v>
      </c>
      <c r="T62" s="33" t="s">
        <v>18</v>
      </c>
      <c r="U62" s="21" t="s">
        <v>291</v>
      </c>
      <c r="V62" s="21">
        <v>1</v>
      </c>
    </row>
    <row r="63" spans="1:22">
      <c r="A63" s="30">
        <v>44369</v>
      </c>
      <c r="B63" s="21" t="s">
        <v>54</v>
      </c>
      <c r="C63" s="21" t="s">
        <v>285</v>
      </c>
      <c r="D63" s="21" t="s">
        <v>23</v>
      </c>
      <c r="E63" s="21" t="s">
        <v>37</v>
      </c>
      <c r="F63" s="21" t="s">
        <v>25</v>
      </c>
      <c r="G63" s="21" t="s">
        <v>26</v>
      </c>
      <c r="H63" s="21" t="s">
        <v>38</v>
      </c>
      <c r="I63" s="21" t="s">
        <v>28</v>
      </c>
      <c r="J63" s="21" t="s">
        <v>37</v>
      </c>
      <c r="K63" s="22" t="s">
        <v>39</v>
      </c>
      <c r="L63" s="21" t="s">
        <v>40</v>
      </c>
      <c r="M63" s="23">
        <v>27</v>
      </c>
      <c r="N63" s="21" t="s">
        <v>27</v>
      </c>
      <c r="O63" s="21" t="s">
        <v>274</v>
      </c>
      <c r="P63" s="21" t="s">
        <v>29</v>
      </c>
      <c r="Q63" s="21" t="s">
        <v>39</v>
      </c>
      <c r="R63" s="21" t="s">
        <v>40</v>
      </c>
      <c r="S63" s="23">
        <v>42</v>
      </c>
      <c r="T63" s="33"/>
      <c r="U63" s="21" t="s">
        <v>291</v>
      </c>
      <c r="V63" s="21">
        <v>1</v>
      </c>
    </row>
    <row r="64" spans="1:22">
      <c r="A64" s="30">
        <v>44370</v>
      </c>
      <c r="B64" s="21" t="s">
        <v>36</v>
      </c>
      <c r="C64" s="21" t="s">
        <v>276</v>
      </c>
      <c r="D64" s="21" t="s">
        <v>23</v>
      </c>
      <c r="E64" s="21" t="s">
        <v>37</v>
      </c>
      <c r="F64" s="21" t="s">
        <v>50</v>
      </c>
      <c r="G64" s="21" t="s">
        <v>275</v>
      </c>
      <c r="H64" s="21" t="s">
        <v>38</v>
      </c>
      <c r="I64" s="21" t="s">
        <v>28</v>
      </c>
      <c r="J64" s="21" t="s">
        <v>29</v>
      </c>
      <c r="K64" s="22" t="s">
        <v>30</v>
      </c>
      <c r="L64" s="21"/>
      <c r="M64" s="23">
        <v>23</v>
      </c>
      <c r="N64" s="21" t="s">
        <v>288</v>
      </c>
      <c r="O64" s="21" t="s">
        <v>288</v>
      </c>
      <c r="P64" s="21" t="s">
        <v>288</v>
      </c>
      <c r="Q64" s="21" t="s">
        <v>288</v>
      </c>
      <c r="R64" s="21" t="s">
        <v>288</v>
      </c>
      <c r="S64" s="23" t="s">
        <v>288</v>
      </c>
      <c r="T64" s="33" t="s">
        <v>18</v>
      </c>
      <c r="U64" s="21" t="s">
        <v>290</v>
      </c>
      <c r="V64" s="21">
        <v>1</v>
      </c>
    </row>
    <row r="65" spans="1:22">
      <c r="A65" s="30">
        <v>44375</v>
      </c>
      <c r="B65" s="21" t="s">
        <v>48</v>
      </c>
      <c r="C65" s="21" t="s">
        <v>281</v>
      </c>
      <c r="D65" s="21" t="s">
        <v>23</v>
      </c>
      <c r="E65" s="21" t="s">
        <v>37</v>
      </c>
      <c r="F65" s="21" t="s">
        <v>25</v>
      </c>
      <c r="G65" s="21" t="s">
        <v>26</v>
      </c>
      <c r="H65" s="21" t="s">
        <v>38</v>
      </c>
      <c r="I65" s="21" t="s">
        <v>28</v>
      </c>
      <c r="J65" s="21" t="s">
        <v>37</v>
      </c>
      <c r="K65" s="22" t="s">
        <v>39</v>
      </c>
      <c r="L65" s="21" t="s">
        <v>40</v>
      </c>
      <c r="M65" s="23">
        <v>30</v>
      </c>
      <c r="N65" s="21" t="s">
        <v>41</v>
      </c>
      <c r="O65" s="21" t="s">
        <v>141</v>
      </c>
      <c r="P65" s="21" t="s">
        <v>29</v>
      </c>
      <c r="Q65" s="21" t="s">
        <v>39</v>
      </c>
      <c r="R65" s="21" t="s">
        <v>40</v>
      </c>
      <c r="S65" s="23">
        <v>55</v>
      </c>
      <c r="T65" s="33"/>
      <c r="U65" s="21" t="s">
        <v>291</v>
      </c>
      <c r="V65" s="21">
        <v>1</v>
      </c>
    </row>
    <row r="66" spans="1:22">
      <c r="A66" s="30">
        <v>44376</v>
      </c>
      <c r="B66" s="21" t="s">
        <v>49</v>
      </c>
      <c r="C66" s="21" t="s">
        <v>285</v>
      </c>
      <c r="D66" s="21" t="s">
        <v>23</v>
      </c>
      <c r="E66" s="21" t="s">
        <v>37</v>
      </c>
      <c r="F66" s="21" t="s">
        <v>25</v>
      </c>
      <c r="G66" s="21" t="s">
        <v>26</v>
      </c>
      <c r="H66" s="21" t="s">
        <v>41</v>
      </c>
      <c r="I66" s="21" t="s">
        <v>141</v>
      </c>
      <c r="J66" s="21" t="s">
        <v>37</v>
      </c>
      <c r="K66" s="22" t="s">
        <v>39</v>
      </c>
      <c r="L66" s="21" t="s">
        <v>40</v>
      </c>
      <c r="M66" s="23">
        <v>59</v>
      </c>
      <c r="N66" s="21" t="s">
        <v>41</v>
      </c>
      <c r="O66" s="21" t="s">
        <v>53</v>
      </c>
      <c r="P66" s="21" t="s">
        <v>29</v>
      </c>
      <c r="Q66" s="21" t="s">
        <v>39</v>
      </c>
      <c r="R66" s="21" t="s">
        <v>40</v>
      </c>
      <c r="S66" s="23">
        <v>44</v>
      </c>
      <c r="T66" s="33"/>
      <c r="U66" s="21" t="s">
        <v>294</v>
      </c>
      <c r="V66" s="21">
        <v>1</v>
      </c>
    </row>
    <row r="67" spans="1:22">
      <c r="A67" s="30">
        <v>44378</v>
      </c>
      <c r="B67" s="21" t="s">
        <v>36</v>
      </c>
      <c r="C67" s="21" t="s">
        <v>276</v>
      </c>
      <c r="D67" s="21" t="s">
        <v>23</v>
      </c>
      <c r="E67" s="21" t="s">
        <v>37</v>
      </c>
      <c r="F67" s="21" t="s">
        <v>25</v>
      </c>
      <c r="G67" s="21" t="s">
        <v>26</v>
      </c>
      <c r="H67" s="21" t="s">
        <v>38</v>
      </c>
      <c r="I67" s="21" t="s">
        <v>28</v>
      </c>
      <c r="J67" s="21" t="s">
        <v>29</v>
      </c>
      <c r="K67" s="22" t="s">
        <v>39</v>
      </c>
      <c r="L67" s="21" t="s">
        <v>40</v>
      </c>
      <c r="M67" s="23">
        <v>39</v>
      </c>
      <c r="N67" s="21" t="s">
        <v>38</v>
      </c>
      <c r="O67" s="21" t="s">
        <v>28</v>
      </c>
      <c r="P67" s="21" t="s">
        <v>37</v>
      </c>
      <c r="Q67" s="21" t="s">
        <v>39</v>
      </c>
      <c r="R67" s="21" t="s">
        <v>40</v>
      </c>
      <c r="S67" s="23">
        <v>33</v>
      </c>
      <c r="T67" s="33"/>
      <c r="U67" s="43" t="s">
        <v>292</v>
      </c>
      <c r="V67" s="21">
        <v>1</v>
      </c>
    </row>
    <row r="68" spans="1:22">
      <c r="A68" s="30">
        <v>44381</v>
      </c>
      <c r="B68" s="21" t="s">
        <v>83</v>
      </c>
      <c r="C68" s="21" t="s">
        <v>280</v>
      </c>
      <c r="D68" s="21" t="s">
        <v>23</v>
      </c>
      <c r="E68" s="21" t="s">
        <v>37</v>
      </c>
      <c r="F68" s="21" t="s">
        <v>25</v>
      </c>
      <c r="G68" s="21" t="s">
        <v>26</v>
      </c>
      <c r="H68" s="21" t="s">
        <v>38</v>
      </c>
      <c r="I68" s="21" t="s">
        <v>28</v>
      </c>
      <c r="J68" s="21" t="s">
        <v>37</v>
      </c>
      <c r="K68" s="22" t="s">
        <v>39</v>
      </c>
      <c r="L68" s="21" t="s">
        <v>40</v>
      </c>
      <c r="M68" s="23">
        <v>24</v>
      </c>
      <c r="N68" s="21" t="s">
        <v>34</v>
      </c>
      <c r="O68" s="21" t="s">
        <v>28</v>
      </c>
      <c r="P68" s="21" t="s">
        <v>37</v>
      </c>
      <c r="Q68" s="21" t="s">
        <v>39</v>
      </c>
      <c r="R68" s="21" t="s">
        <v>40</v>
      </c>
      <c r="S68" s="23">
        <v>62</v>
      </c>
      <c r="T68" s="33"/>
      <c r="U68" s="21" t="s">
        <v>290</v>
      </c>
      <c r="V68" s="21">
        <v>1</v>
      </c>
    </row>
    <row r="69" spans="1:22">
      <c r="A69" s="30">
        <v>44386</v>
      </c>
      <c r="B69" s="21" t="s">
        <v>42</v>
      </c>
      <c r="C69" s="21" t="s">
        <v>280</v>
      </c>
      <c r="D69" s="21" t="s">
        <v>23</v>
      </c>
      <c r="E69" s="21" t="s">
        <v>37</v>
      </c>
      <c r="F69" s="21" t="s">
        <v>25</v>
      </c>
      <c r="G69" s="21" t="s">
        <v>26</v>
      </c>
      <c r="H69" s="21" t="s">
        <v>38</v>
      </c>
      <c r="I69" s="21" t="s">
        <v>28</v>
      </c>
      <c r="J69" s="21" t="s">
        <v>37</v>
      </c>
      <c r="K69" s="22" t="s">
        <v>39</v>
      </c>
      <c r="L69" s="21" t="s">
        <v>40</v>
      </c>
      <c r="M69" s="23">
        <v>22</v>
      </c>
      <c r="N69" s="21" t="s">
        <v>27</v>
      </c>
      <c r="O69" s="21" t="s">
        <v>28</v>
      </c>
      <c r="P69" s="21" t="s">
        <v>29</v>
      </c>
      <c r="Q69" s="21" t="s">
        <v>39</v>
      </c>
      <c r="R69" s="21" t="s">
        <v>40</v>
      </c>
      <c r="S69" s="23">
        <v>86</v>
      </c>
      <c r="T69" s="33"/>
      <c r="U69" s="21" t="s">
        <v>290</v>
      </c>
      <c r="V69" s="21">
        <v>1</v>
      </c>
    </row>
    <row r="70" spans="1:22">
      <c r="A70" s="30">
        <v>44387</v>
      </c>
      <c r="B70" s="21" t="s">
        <v>35</v>
      </c>
      <c r="C70" s="21" t="s">
        <v>276</v>
      </c>
      <c r="D70" s="21" t="s">
        <v>23</v>
      </c>
      <c r="E70" s="21" t="s">
        <v>37</v>
      </c>
      <c r="F70" s="21" t="s">
        <v>50</v>
      </c>
      <c r="G70" s="21" t="s">
        <v>47</v>
      </c>
      <c r="H70" s="21" t="s">
        <v>34</v>
      </c>
      <c r="I70" s="21" t="s">
        <v>28</v>
      </c>
      <c r="J70" s="21" t="s">
        <v>37</v>
      </c>
      <c r="K70" s="22" t="s">
        <v>39</v>
      </c>
      <c r="L70" s="21" t="s">
        <v>40</v>
      </c>
      <c r="M70" s="23">
        <v>32</v>
      </c>
      <c r="N70" s="21" t="s">
        <v>288</v>
      </c>
      <c r="O70" s="21" t="s">
        <v>288</v>
      </c>
      <c r="P70" s="21" t="s">
        <v>288</v>
      </c>
      <c r="Q70" s="21" t="s">
        <v>288</v>
      </c>
      <c r="R70" s="21" t="s">
        <v>288</v>
      </c>
      <c r="S70" s="23" t="s">
        <v>288</v>
      </c>
      <c r="T70" s="33" t="s">
        <v>18</v>
      </c>
      <c r="U70" s="21" t="s">
        <v>291</v>
      </c>
      <c r="V70" s="21">
        <v>1</v>
      </c>
    </row>
    <row r="71" spans="1:22">
      <c r="A71" s="30">
        <v>44392</v>
      </c>
      <c r="B71" s="21" t="s">
        <v>42</v>
      </c>
      <c r="C71" s="21" t="s">
        <v>280</v>
      </c>
      <c r="D71" s="21" t="s">
        <v>23</v>
      </c>
      <c r="E71" s="21" t="s">
        <v>37</v>
      </c>
      <c r="F71" s="21" t="s">
        <v>25</v>
      </c>
      <c r="G71" s="21" t="s">
        <v>26</v>
      </c>
      <c r="H71" s="21" t="s">
        <v>34</v>
      </c>
      <c r="I71" s="21" t="s">
        <v>141</v>
      </c>
      <c r="J71" s="21" t="s">
        <v>29</v>
      </c>
      <c r="K71" s="22" t="s">
        <v>39</v>
      </c>
      <c r="L71" s="21" t="s">
        <v>40</v>
      </c>
      <c r="M71" s="23">
        <v>33</v>
      </c>
      <c r="N71" s="21" t="s">
        <v>38</v>
      </c>
      <c r="O71" s="21" t="s">
        <v>28</v>
      </c>
      <c r="P71" s="21" t="s">
        <v>37</v>
      </c>
      <c r="Q71" s="21" t="s">
        <v>39</v>
      </c>
      <c r="R71" s="21" t="s">
        <v>58</v>
      </c>
      <c r="S71" s="23">
        <v>30</v>
      </c>
      <c r="T71" s="33"/>
      <c r="U71" s="21" t="s">
        <v>291</v>
      </c>
      <c r="V71" s="21">
        <v>1</v>
      </c>
    </row>
    <row r="72" spans="1:22">
      <c r="A72" s="30">
        <v>44394</v>
      </c>
      <c r="B72" s="21" t="s">
        <v>234</v>
      </c>
      <c r="C72" s="21" t="s">
        <v>283</v>
      </c>
      <c r="D72" s="21" t="s">
        <v>23</v>
      </c>
      <c r="E72" s="21" t="s">
        <v>37</v>
      </c>
      <c r="F72" s="21" t="s">
        <v>25</v>
      </c>
      <c r="G72" s="21" t="s">
        <v>26</v>
      </c>
      <c r="H72" s="21" t="s">
        <v>27</v>
      </c>
      <c r="I72" s="21" t="s">
        <v>28</v>
      </c>
      <c r="J72" s="21" t="s">
        <v>29</v>
      </c>
      <c r="K72" s="22" t="s">
        <v>39</v>
      </c>
      <c r="L72" s="21" t="s">
        <v>40</v>
      </c>
      <c r="M72" s="23" t="s">
        <v>288</v>
      </c>
      <c r="N72" s="21" t="s">
        <v>38</v>
      </c>
      <c r="O72" s="21" t="s">
        <v>28</v>
      </c>
      <c r="P72" s="21" t="s">
        <v>37</v>
      </c>
      <c r="Q72" s="21" t="s">
        <v>39</v>
      </c>
      <c r="R72" s="21" t="s">
        <v>40</v>
      </c>
      <c r="S72" s="23">
        <v>35</v>
      </c>
      <c r="T72" s="33"/>
      <c r="U72" s="21" t="s">
        <v>296</v>
      </c>
      <c r="V72" s="21">
        <v>1</v>
      </c>
    </row>
    <row r="73" spans="1:22">
      <c r="A73" s="30">
        <v>44394</v>
      </c>
      <c r="B73" s="21" t="s">
        <v>138</v>
      </c>
      <c r="C73" s="21" t="s">
        <v>285</v>
      </c>
      <c r="D73" s="21" t="s">
        <v>23</v>
      </c>
      <c r="E73" s="21" t="s">
        <v>56</v>
      </c>
      <c r="F73" s="21" t="s">
        <v>50</v>
      </c>
      <c r="G73" s="21" t="s">
        <v>275</v>
      </c>
      <c r="H73" s="21" t="s">
        <v>27</v>
      </c>
      <c r="I73" s="21" t="s">
        <v>28</v>
      </c>
      <c r="J73" s="21" t="s">
        <v>29</v>
      </c>
      <c r="K73" s="22" t="s">
        <v>39</v>
      </c>
      <c r="L73" s="21" t="s">
        <v>40</v>
      </c>
      <c r="M73" s="23">
        <v>32</v>
      </c>
      <c r="N73" s="21" t="s">
        <v>288</v>
      </c>
      <c r="O73" s="21" t="s">
        <v>288</v>
      </c>
      <c r="P73" s="21" t="s">
        <v>288</v>
      </c>
      <c r="Q73" s="21" t="s">
        <v>288</v>
      </c>
      <c r="R73" s="21" t="s">
        <v>288</v>
      </c>
      <c r="S73" s="23" t="s">
        <v>288</v>
      </c>
      <c r="T73" s="33" t="s">
        <v>18</v>
      </c>
      <c r="U73" s="21" t="s">
        <v>291</v>
      </c>
      <c r="V73" s="21">
        <v>1</v>
      </c>
    </row>
    <row r="74" spans="1:22">
      <c r="A74" s="30">
        <v>44394</v>
      </c>
      <c r="B74" s="21" t="s">
        <v>33</v>
      </c>
      <c r="C74" s="21" t="s">
        <v>285</v>
      </c>
      <c r="D74" s="21" t="s">
        <v>23</v>
      </c>
      <c r="E74" s="21" t="s">
        <v>37</v>
      </c>
      <c r="F74" s="21" t="s">
        <v>50</v>
      </c>
      <c r="G74" s="21" t="s">
        <v>26</v>
      </c>
      <c r="H74" s="21" t="s">
        <v>38</v>
      </c>
      <c r="I74" s="21" t="s">
        <v>28</v>
      </c>
      <c r="J74" s="21"/>
      <c r="K74" s="22"/>
      <c r="L74" s="21"/>
      <c r="M74" s="23" t="s">
        <v>288</v>
      </c>
      <c r="N74" s="21" t="s">
        <v>288</v>
      </c>
      <c r="O74" s="21" t="s">
        <v>288</v>
      </c>
      <c r="P74" s="21" t="s">
        <v>288</v>
      </c>
      <c r="Q74" s="21" t="s">
        <v>288</v>
      </c>
      <c r="R74" s="21" t="s">
        <v>288</v>
      </c>
      <c r="S74" s="23" t="s">
        <v>288</v>
      </c>
      <c r="T74" s="33" t="s">
        <v>18</v>
      </c>
      <c r="U74" s="21" t="s">
        <v>296</v>
      </c>
      <c r="V74" s="21">
        <v>1</v>
      </c>
    </row>
    <row r="75" spans="1:22">
      <c r="A75" s="30">
        <v>44395</v>
      </c>
      <c r="B75" s="21" t="s">
        <v>108</v>
      </c>
      <c r="C75" s="21" t="s">
        <v>280</v>
      </c>
      <c r="D75" s="21" t="s">
        <v>23</v>
      </c>
      <c r="E75" s="21" t="s">
        <v>37</v>
      </c>
      <c r="F75" s="21" t="s">
        <v>25</v>
      </c>
      <c r="G75" s="21" t="s">
        <v>26</v>
      </c>
      <c r="H75" s="21" t="s">
        <v>59</v>
      </c>
      <c r="I75" s="21" t="s">
        <v>141</v>
      </c>
      <c r="J75" s="21" t="s">
        <v>29</v>
      </c>
      <c r="K75" s="22" t="s">
        <v>39</v>
      </c>
      <c r="L75" s="21" t="s">
        <v>40</v>
      </c>
      <c r="M75" s="23">
        <v>62</v>
      </c>
      <c r="N75" s="21" t="s">
        <v>27</v>
      </c>
      <c r="O75" s="21" t="s">
        <v>28</v>
      </c>
      <c r="P75" s="21" t="s">
        <v>37</v>
      </c>
      <c r="Q75" s="21" t="s">
        <v>39</v>
      </c>
      <c r="R75" s="21" t="s">
        <v>58</v>
      </c>
      <c r="S75" s="23">
        <v>34</v>
      </c>
      <c r="T75" s="33"/>
      <c r="U75" s="21" t="s">
        <v>294</v>
      </c>
      <c r="V75" s="21">
        <v>1</v>
      </c>
    </row>
    <row r="76" spans="1:22">
      <c r="A76" s="30">
        <v>44398</v>
      </c>
      <c r="B76" s="21" t="s">
        <v>90</v>
      </c>
      <c r="C76" s="21" t="s">
        <v>281</v>
      </c>
      <c r="D76" s="21" t="s">
        <v>23</v>
      </c>
      <c r="E76" s="21" t="s">
        <v>37</v>
      </c>
      <c r="F76" s="21" t="s">
        <v>25</v>
      </c>
      <c r="G76" s="21" t="s">
        <v>47</v>
      </c>
      <c r="H76" s="21" t="s">
        <v>38</v>
      </c>
      <c r="I76" s="21" t="s">
        <v>28</v>
      </c>
      <c r="J76" s="21" t="s">
        <v>37</v>
      </c>
      <c r="K76" s="22" t="s">
        <v>30</v>
      </c>
      <c r="L76" s="21"/>
      <c r="M76" s="23">
        <v>33</v>
      </c>
      <c r="N76" s="21" t="s">
        <v>288</v>
      </c>
      <c r="O76" s="21" t="s">
        <v>288</v>
      </c>
      <c r="P76" s="21" t="s">
        <v>288</v>
      </c>
      <c r="Q76" s="21" t="s">
        <v>288</v>
      </c>
      <c r="R76" s="21" t="s">
        <v>288</v>
      </c>
      <c r="S76" s="23" t="s">
        <v>288</v>
      </c>
      <c r="T76" s="33"/>
      <c r="U76" s="21" t="s">
        <v>291</v>
      </c>
      <c r="V76" s="21">
        <v>1</v>
      </c>
    </row>
    <row r="77" spans="1:22">
      <c r="A77" s="30">
        <v>44398</v>
      </c>
      <c r="B77" s="21" t="s">
        <v>33</v>
      </c>
      <c r="C77" s="21" t="s">
        <v>285</v>
      </c>
      <c r="D77" s="21" t="s">
        <v>23</v>
      </c>
      <c r="E77" s="21" t="s">
        <v>56</v>
      </c>
      <c r="F77" s="21" t="s">
        <v>52</v>
      </c>
      <c r="G77" s="21" t="s">
        <v>137</v>
      </c>
      <c r="H77" s="21" t="s">
        <v>59</v>
      </c>
      <c r="I77" s="21" t="s">
        <v>141</v>
      </c>
      <c r="J77" s="21" t="s">
        <v>56</v>
      </c>
      <c r="K77" s="22" t="s">
        <v>30</v>
      </c>
      <c r="L77" s="21"/>
      <c r="M77" s="23">
        <v>50</v>
      </c>
      <c r="N77" s="21" t="s">
        <v>288</v>
      </c>
      <c r="O77" s="21" t="s">
        <v>288</v>
      </c>
      <c r="P77" s="21" t="s">
        <v>288</v>
      </c>
      <c r="Q77" s="21" t="s">
        <v>288</v>
      </c>
      <c r="R77" s="21" t="s">
        <v>288</v>
      </c>
      <c r="S77" s="23" t="s">
        <v>288</v>
      </c>
      <c r="T77" s="33"/>
      <c r="U77" s="21" t="s">
        <v>293</v>
      </c>
      <c r="V77" s="21">
        <v>1</v>
      </c>
    </row>
    <row r="78" spans="1:22">
      <c r="A78" s="30">
        <v>44400</v>
      </c>
      <c r="B78" s="21" t="s">
        <v>265</v>
      </c>
      <c r="C78" s="21" t="s">
        <v>284</v>
      </c>
      <c r="D78" s="21" t="s">
        <v>23</v>
      </c>
      <c r="E78" s="21" t="s">
        <v>37</v>
      </c>
      <c r="F78" s="21" t="s">
        <v>25</v>
      </c>
      <c r="G78" s="21" t="s">
        <v>26</v>
      </c>
      <c r="H78" s="21" t="s">
        <v>27</v>
      </c>
      <c r="I78" s="21" t="s">
        <v>28</v>
      </c>
      <c r="J78" s="21" t="s">
        <v>37</v>
      </c>
      <c r="K78" s="22" t="s">
        <v>39</v>
      </c>
      <c r="L78" s="21" t="s">
        <v>40</v>
      </c>
      <c r="M78" s="23">
        <v>48</v>
      </c>
      <c r="N78" s="21" t="s">
        <v>38</v>
      </c>
      <c r="O78" s="21" t="s">
        <v>28</v>
      </c>
      <c r="P78" s="21" t="s">
        <v>37</v>
      </c>
      <c r="Q78" s="21" t="s">
        <v>39</v>
      </c>
      <c r="R78" s="21" t="s">
        <v>40</v>
      </c>
      <c r="S78" s="23">
        <v>25</v>
      </c>
      <c r="T78" s="33"/>
      <c r="U78" s="21" t="s">
        <v>293</v>
      </c>
      <c r="V78" s="21">
        <v>1</v>
      </c>
    </row>
    <row r="79" spans="1:22">
      <c r="A79" s="30">
        <v>44412</v>
      </c>
      <c r="B79" s="21" t="s">
        <v>108</v>
      </c>
      <c r="C79" s="21" t="s">
        <v>280</v>
      </c>
      <c r="D79" s="21" t="s">
        <v>23</v>
      </c>
      <c r="E79" s="21" t="s">
        <v>37</v>
      </c>
      <c r="F79" s="21" t="s">
        <v>25</v>
      </c>
      <c r="G79" s="21" t="s">
        <v>26</v>
      </c>
      <c r="H79" s="21" t="s">
        <v>27</v>
      </c>
      <c r="I79" s="21" t="s">
        <v>28</v>
      </c>
      <c r="J79" s="21" t="s">
        <v>29</v>
      </c>
      <c r="K79" s="22" t="s">
        <v>39</v>
      </c>
      <c r="L79" s="21" t="s">
        <v>40</v>
      </c>
      <c r="M79" s="23">
        <v>30</v>
      </c>
      <c r="N79" s="21" t="s">
        <v>38</v>
      </c>
      <c r="O79" s="21" t="s">
        <v>28</v>
      </c>
      <c r="P79" s="21" t="s">
        <v>37</v>
      </c>
      <c r="Q79" s="21" t="s">
        <v>39</v>
      </c>
      <c r="R79" s="21" t="s">
        <v>40</v>
      </c>
      <c r="S79" s="23">
        <v>24</v>
      </c>
      <c r="T79" s="33"/>
      <c r="U79" s="21" t="s">
        <v>291</v>
      </c>
      <c r="V79" s="21">
        <v>1</v>
      </c>
    </row>
    <row r="80" spans="1:22">
      <c r="A80" s="30">
        <v>44416</v>
      </c>
      <c r="B80" s="21" t="s">
        <v>42</v>
      </c>
      <c r="C80" s="21" t="s">
        <v>280</v>
      </c>
      <c r="D80" s="21" t="s">
        <v>23</v>
      </c>
      <c r="E80" s="21" t="s">
        <v>37</v>
      </c>
      <c r="F80" s="21" t="s">
        <v>50</v>
      </c>
      <c r="G80" s="21" t="s">
        <v>47</v>
      </c>
      <c r="H80" s="21" t="s">
        <v>79</v>
      </c>
      <c r="I80" s="21" t="s">
        <v>28</v>
      </c>
      <c r="J80" s="21" t="s">
        <v>37</v>
      </c>
      <c r="K80" s="22" t="s">
        <v>30</v>
      </c>
      <c r="L80" s="21"/>
      <c r="M80" s="23">
        <v>40</v>
      </c>
      <c r="N80" s="21" t="s">
        <v>88</v>
      </c>
      <c r="O80" s="21" t="s">
        <v>141</v>
      </c>
      <c r="P80" s="21" t="s">
        <v>29</v>
      </c>
      <c r="Q80" s="21" t="s">
        <v>39</v>
      </c>
      <c r="R80" s="21" t="s">
        <v>40</v>
      </c>
      <c r="S80" s="23">
        <v>34</v>
      </c>
      <c r="T80" s="33"/>
      <c r="U80" s="43" t="s">
        <v>292</v>
      </c>
      <c r="V80" s="21">
        <v>1</v>
      </c>
    </row>
    <row r="81" spans="1:22">
      <c r="A81" s="30">
        <v>44429</v>
      </c>
      <c r="B81" s="21" t="s">
        <v>48</v>
      </c>
      <c r="C81" s="21" t="s">
        <v>281</v>
      </c>
      <c r="D81" s="21" t="s">
        <v>23</v>
      </c>
      <c r="E81" s="21" t="s">
        <v>37</v>
      </c>
      <c r="F81" s="21" t="s">
        <v>50</v>
      </c>
      <c r="G81" s="21" t="s">
        <v>47</v>
      </c>
      <c r="H81" s="21" t="s">
        <v>38</v>
      </c>
      <c r="I81" s="21" t="s">
        <v>28</v>
      </c>
      <c r="J81" s="21" t="s">
        <v>29</v>
      </c>
      <c r="K81" s="22" t="s">
        <v>39</v>
      </c>
      <c r="L81" s="21" t="s">
        <v>40</v>
      </c>
      <c r="M81" s="23">
        <v>30</v>
      </c>
      <c r="N81" s="21" t="s">
        <v>288</v>
      </c>
      <c r="O81" s="21" t="s">
        <v>288</v>
      </c>
      <c r="P81" s="21" t="s">
        <v>288</v>
      </c>
      <c r="Q81" s="21" t="s">
        <v>288</v>
      </c>
      <c r="R81" s="21" t="s">
        <v>288</v>
      </c>
      <c r="S81" s="23" t="s">
        <v>288</v>
      </c>
      <c r="T81" s="33" t="s">
        <v>18</v>
      </c>
      <c r="U81" s="21" t="s">
        <v>291</v>
      </c>
      <c r="V81" s="21">
        <v>1</v>
      </c>
    </row>
    <row r="82" spans="1:22">
      <c r="A82" s="30">
        <v>44429</v>
      </c>
      <c r="B82" s="21" t="s">
        <v>33</v>
      </c>
      <c r="C82" s="21" t="s">
        <v>285</v>
      </c>
      <c r="D82" s="21" t="s">
        <v>23</v>
      </c>
      <c r="E82" s="21" t="s">
        <v>37</v>
      </c>
      <c r="F82" s="21" t="s">
        <v>25</v>
      </c>
      <c r="G82" s="21" t="s">
        <v>26</v>
      </c>
      <c r="H82" s="21" t="s">
        <v>34</v>
      </c>
      <c r="I82" s="21" t="s">
        <v>28</v>
      </c>
      <c r="J82" s="21" t="s">
        <v>29</v>
      </c>
      <c r="K82" s="22" t="s">
        <v>39</v>
      </c>
      <c r="L82" s="21" t="s">
        <v>40</v>
      </c>
      <c r="M82" s="23">
        <v>48</v>
      </c>
      <c r="N82" s="21" t="s">
        <v>38</v>
      </c>
      <c r="O82" s="21" t="s">
        <v>28</v>
      </c>
      <c r="P82" s="21" t="s">
        <v>37</v>
      </c>
      <c r="Q82" s="21" t="s">
        <v>39</v>
      </c>
      <c r="R82" s="21" t="s">
        <v>40</v>
      </c>
      <c r="S82" s="23">
        <v>65</v>
      </c>
      <c r="T82" s="33"/>
      <c r="U82" s="21" t="s">
        <v>293</v>
      </c>
      <c r="V82" s="21">
        <v>1</v>
      </c>
    </row>
    <row r="83" spans="1:22">
      <c r="A83" s="30">
        <v>44434</v>
      </c>
      <c r="B83" s="21" t="s">
        <v>109</v>
      </c>
      <c r="C83" s="21" t="s">
        <v>277</v>
      </c>
      <c r="D83" s="21" t="s">
        <v>23</v>
      </c>
      <c r="E83" s="21" t="s">
        <v>37</v>
      </c>
      <c r="F83" s="21" t="s">
        <v>25</v>
      </c>
      <c r="G83" s="21" t="s">
        <v>26</v>
      </c>
      <c r="H83" s="21" t="s">
        <v>34</v>
      </c>
      <c r="I83" s="21" t="s">
        <v>141</v>
      </c>
      <c r="J83" s="21" t="s">
        <v>29</v>
      </c>
      <c r="K83" s="22" t="s">
        <v>39</v>
      </c>
      <c r="L83" s="21" t="s">
        <v>40</v>
      </c>
      <c r="M83" s="23">
        <v>48</v>
      </c>
      <c r="N83" s="21" t="s">
        <v>38</v>
      </c>
      <c r="O83" s="21" t="s">
        <v>28</v>
      </c>
      <c r="P83" s="21" t="s">
        <v>37</v>
      </c>
      <c r="Q83" s="21" t="s">
        <v>39</v>
      </c>
      <c r="R83" s="21" t="s">
        <v>40</v>
      </c>
      <c r="S83" s="23">
        <v>25</v>
      </c>
      <c r="T83" s="33"/>
      <c r="U83" s="21" t="s">
        <v>293</v>
      </c>
      <c r="V83" s="21">
        <v>1</v>
      </c>
    </row>
    <row r="84" spans="1:22">
      <c r="A84" s="30">
        <v>44436</v>
      </c>
      <c r="B84" s="21" t="s">
        <v>266</v>
      </c>
      <c r="C84" s="21" t="s">
        <v>281</v>
      </c>
      <c r="D84" s="21" t="s">
        <v>23</v>
      </c>
      <c r="E84" s="21" t="s">
        <v>37</v>
      </c>
      <c r="F84" s="21" t="s">
        <v>25</v>
      </c>
      <c r="G84" s="21" t="s">
        <v>26</v>
      </c>
      <c r="H84" s="21" t="s">
        <v>152</v>
      </c>
      <c r="I84" s="21" t="s">
        <v>141</v>
      </c>
      <c r="J84" s="21" t="s">
        <v>29</v>
      </c>
      <c r="K84" s="22" t="s">
        <v>39</v>
      </c>
      <c r="L84" s="21" t="s">
        <v>40</v>
      </c>
      <c r="M84" s="23">
        <v>51</v>
      </c>
      <c r="N84" s="21" t="s">
        <v>38</v>
      </c>
      <c r="O84" s="21" t="s">
        <v>28</v>
      </c>
      <c r="P84" s="21" t="s">
        <v>37</v>
      </c>
      <c r="Q84" s="21" t="s">
        <v>39</v>
      </c>
      <c r="R84" s="21" t="s">
        <v>40</v>
      </c>
      <c r="S84" s="23">
        <v>35</v>
      </c>
      <c r="T84" s="33"/>
      <c r="U84" s="21" t="s">
        <v>293</v>
      </c>
      <c r="V84" s="21">
        <v>1</v>
      </c>
    </row>
    <row r="85" spans="1:22">
      <c r="A85" s="30">
        <v>44436</v>
      </c>
      <c r="B85" s="21" t="s">
        <v>33</v>
      </c>
      <c r="C85" s="21" t="s">
        <v>285</v>
      </c>
      <c r="D85" s="21" t="s">
        <v>23</v>
      </c>
      <c r="E85" s="21" t="s">
        <v>56</v>
      </c>
      <c r="F85" s="21" t="s">
        <v>25</v>
      </c>
      <c r="G85" s="21" t="s">
        <v>137</v>
      </c>
      <c r="H85" s="21" t="s">
        <v>38</v>
      </c>
      <c r="I85" s="21" t="s">
        <v>28</v>
      </c>
      <c r="J85" s="21" t="s">
        <v>56</v>
      </c>
      <c r="K85" s="22" t="s">
        <v>30</v>
      </c>
      <c r="L85" s="21"/>
      <c r="M85" s="23">
        <v>36</v>
      </c>
      <c r="N85" s="21" t="s">
        <v>135</v>
      </c>
      <c r="O85" s="21" t="s">
        <v>141</v>
      </c>
      <c r="P85" s="21" t="s">
        <v>29</v>
      </c>
      <c r="Q85" s="21" t="s">
        <v>39</v>
      </c>
      <c r="R85" s="21" t="s">
        <v>40</v>
      </c>
      <c r="S85" s="23">
        <v>29</v>
      </c>
      <c r="T85" s="33"/>
      <c r="U85" s="43" t="s">
        <v>292</v>
      </c>
      <c r="V85" s="21">
        <v>1</v>
      </c>
    </row>
    <row r="86" spans="1:22">
      <c r="A86" s="30">
        <v>44442</v>
      </c>
      <c r="B86" s="21" t="s">
        <v>262</v>
      </c>
      <c r="C86" s="21" t="s">
        <v>284</v>
      </c>
      <c r="D86" s="21" t="s">
        <v>23</v>
      </c>
      <c r="E86" s="21" t="s">
        <v>37</v>
      </c>
      <c r="F86" s="21" t="s">
        <v>25</v>
      </c>
      <c r="G86" s="21" t="s">
        <v>26</v>
      </c>
      <c r="H86" s="21" t="s">
        <v>38</v>
      </c>
      <c r="I86" s="21" t="s">
        <v>28</v>
      </c>
      <c r="J86" s="21" t="s">
        <v>37</v>
      </c>
      <c r="K86" s="22" t="s">
        <v>39</v>
      </c>
      <c r="L86" s="21" t="s">
        <v>40</v>
      </c>
      <c r="M86" s="23">
        <v>21</v>
      </c>
      <c r="N86" s="21" t="s">
        <v>32</v>
      </c>
      <c r="O86" s="21" t="s">
        <v>28</v>
      </c>
      <c r="P86" s="21" t="s">
        <v>29</v>
      </c>
      <c r="Q86" s="21" t="s">
        <v>39</v>
      </c>
      <c r="R86" s="21" t="s">
        <v>40</v>
      </c>
      <c r="S86" s="23">
        <v>79</v>
      </c>
      <c r="T86" s="33"/>
      <c r="U86" s="21" t="s">
        <v>290</v>
      </c>
      <c r="V86" s="21">
        <v>1</v>
      </c>
    </row>
    <row r="87" spans="1:22">
      <c r="A87" s="30">
        <v>44442</v>
      </c>
      <c r="B87" s="21" t="s">
        <v>267</v>
      </c>
      <c r="C87" s="21" t="s">
        <v>285</v>
      </c>
      <c r="D87" s="21" t="s">
        <v>23</v>
      </c>
      <c r="E87" s="21" t="s">
        <v>56</v>
      </c>
      <c r="F87" s="21" t="s">
        <v>50</v>
      </c>
      <c r="G87" s="21" t="s">
        <v>26</v>
      </c>
      <c r="H87" s="21" t="s">
        <v>27</v>
      </c>
      <c r="I87" s="21" t="s">
        <v>28</v>
      </c>
      <c r="J87" s="21" t="s">
        <v>37</v>
      </c>
      <c r="K87" s="22" t="s">
        <v>39</v>
      </c>
      <c r="L87" s="21" t="s">
        <v>40</v>
      </c>
      <c r="M87" s="23">
        <v>40</v>
      </c>
      <c r="N87" s="21" t="s">
        <v>288</v>
      </c>
      <c r="O87" s="21" t="s">
        <v>288</v>
      </c>
      <c r="P87" s="21" t="s">
        <v>288</v>
      </c>
      <c r="Q87" s="21" t="s">
        <v>288</v>
      </c>
      <c r="R87" s="21" t="s">
        <v>288</v>
      </c>
      <c r="S87" s="23" t="s">
        <v>288</v>
      </c>
      <c r="T87" s="33" t="s">
        <v>18</v>
      </c>
      <c r="U87" s="43" t="s">
        <v>292</v>
      </c>
      <c r="V87" s="21">
        <v>1</v>
      </c>
    </row>
    <row r="88" spans="1:22">
      <c r="A88" s="30">
        <v>44443</v>
      </c>
      <c r="B88" s="21" t="s">
        <v>36</v>
      </c>
      <c r="C88" s="21" t="s">
        <v>276</v>
      </c>
      <c r="D88" s="21" t="s">
        <v>51</v>
      </c>
      <c r="E88" s="21" t="s">
        <v>37</v>
      </c>
      <c r="F88" s="21" t="s">
        <v>25</v>
      </c>
      <c r="G88" s="21" t="s">
        <v>26</v>
      </c>
      <c r="H88" s="21" t="s">
        <v>38</v>
      </c>
      <c r="I88" s="21" t="s">
        <v>28</v>
      </c>
      <c r="J88" s="21" t="s">
        <v>37</v>
      </c>
      <c r="K88" s="22" t="s">
        <v>30</v>
      </c>
      <c r="L88" s="21"/>
      <c r="M88" s="23">
        <v>24</v>
      </c>
      <c r="N88" s="21" t="s">
        <v>34</v>
      </c>
      <c r="O88" s="21" t="s">
        <v>28</v>
      </c>
      <c r="P88" s="21" t="s">
        <v>29</v>
      </c>
      <c r="Q88" s="21" t="s">
        <v>39</v>
      </c>
      <c r="R88" s="21" t="s">
        <v>40</v>
      </c>
      <c r="S88" s="23">
        <v>34</v>
      </c>
      <c r="T88" s="33"/>
      <c r="U88" s="21" t="s">
        <v>290</v>
      </c>
      <c r="V88" s="21">
        <v>1</v>
      </c>
    </row>
    <row r="89" spans="1:22">
      <c r="A89" s="30">
        <v>44446</v>
      </c>
      <c r="B89" s="21" t="s">
        <v>264</v>
      </c>
      <c r="C89" s="21" t="s">
        <v>281</v>
      </c>
      <c r="D89" s="21" t="s">
        <v>51</v>
      </c>
      <c r="E89" s="21" t="s">
        <v>37</v>
      </c>
      <c r="F89" s="21" t="s">
        <v>25</v>
      </c>
      <c r="G89" s="21" t="s">
        <v>26</v>
      </c>
      <c r="H89" s="21" t="s">
        <v>34</v>
      </c>
      <c r="I89" s="21" t="s">
        <v>28</v>
      </c>
      <c r="J89" s="21" t="s">
        <v>29</v>
      </c>
      <c r="K89" s="22" t="s">
        <v>39</v>
      </c>
      <c r="L89" s="21" t="s">
        <v>40</v>
      </c>
      <c r="M89" s="23">
        <v>45</v>
      </c>
      <c r="N89" s="21" t="s">
        <v>38</v>
      </c>
      <c r="O89" s="21" t="s">
        <v>28</v>
      </c>
      <c r="P89" s="21" t="s">
        <v>37</v>
      </c>
      <c r="Q89" s="21" t="s">
        <v>39</v>
      </c>
      <c r="R89" s="21" t="s">
        <v>40</v>
      </c>
      <c r="S89" s="23">
        <v>26</v>
      </c>
      <c r="T89" s="33"/>
      <c r="U89" s="43" t="s">
        <v>292</v>
      </c>
      <c r="V89" s="21">
        <v>1</v>
      </c>
    </row>
    <row r="90" spans="1:22">
      <c r="A90" s="30">
        <v>44447</v>
      </c>
      <c r="B90" s="21" t="s">
        <v>48</v>
      </c>
      <c r="C90" s="21" t="s">
        <v>281</v>
      </c>
      <c r="D90" s="21" t="s">
        <v>23</v>
      </c>
      <c r="E90" s="21" t="s">
        <v>37</v>
      </c>
      <c r="F90" s="21" t="s">
        <v>50</v>
      </c>
      <c r="G90" s="21" t="s">
        <v>47</v>
      </c>
      <c r="H90" s="21" t="s">
        <v>34</v>
      </c>
      <c r="I90" s="21" t="s">
        <v>28</v>
      </c>
      <c r="J90" s="21" t="s">
        <v>29</v>
      </c>
      <c r="K90" s="22" t="s">
        <v>39</v>
      </c>
      <c r="L90" s="21" t="s">
        <v>40</v>
      </c>
      <c r="M90" s="23">
        <v>51</v>
      </c>
      <c r="N90" s="21" t="s">
        <v>288</v>
      </c>
      <c r="O90" s="21" t="s">
        <v>288</v>
      </c>
      <c r="P90" s="21" t="s">
        <v>288</v>
      </c>
      <c r="Q90" s="21" t="s">
        <v>288</v>
      </c>
      <c r="R90" s="21" t="s">
        <v>288</v>
      </c>
      <c r="S90" s="23" t="s">
        <v>288</v>
      </c>
      <c r="T90" s="33" t="s">
        <v>18</v>
      </c>
      <c r="U90" s="21" t="s">
        <v>293</v>
      </c>
      <c r="V90" s="21">
        <v>1</v>
      </c>
    </row>
    <row r="91" spans="1:22">
      <c r="A91" s="30">
        <v>44447</v>
      </c>
      <c r="B91" s="21" t="s">
        <v>249</v>
      </c>
      <c r="C91" s="21" t="s">
        <v>278</v>
      </c>
      <c r="D91" s="21" t="s">
        <v>23</v>
      </c>
      <c r="E91" s="21" t="s">
        <v>37</v>
      </c>
      <c r="F91" s="21" t="s">
        <v>25</v>
      </c>
      <c r="G91" s="21" t="s">
        <v>26</v>
      </c>
      <c r="H91" s="21" t="s">
        <v>27</v>
      </c>
      <c r="I91" s="21" t="s">
        <v>141</v>
      </c>
      <c r="J91" s="21" t="s">
        <v>29</v>
      </c>
      <c r="K91" s="22" t="s">
        <v>30</v>
      </c>
      <c r="L91" s="21"/>
      <c r="M91" s="23">
        <v>47</v>
      </c>
      <c r="N91" s="21" t="s">
        <v>38</v>
      </c>
      <c r="O91" s="21" t="s">
        <v>28</v>
      </c>
      <c r="P91" s="21" t="s">
        <v>37</v>
      </c>
      <c r="Q91" s="21" t="s">
        <v>288</v>
      </c>
      <c r="R91" s="21" t="s">
        <v>288</v>
      </c>
      <c r="S91" s="23">
        <v>36</v>
      </c>
      <c r="T91" s="33"/>
      <c r="U91" s="21" t="s">
        <v>293</v>
      </c>
      <c r="V91" s="21">
        <v>1</v>
      </c>
    </row>
    <row r="92" spans="1:22">
      <c r="A92" s="30">
        <v>44450</v>
      </c>
      <c r="B92" s="21" t="s">
        <v>260</v>
      </c>
      <c r="C92" s="21" t="s">
        <v>276</v>
      </c>
      <c r="D92" s="21" t="s">
        <v>23</v>
      </c>
      <c r="E92" s="21" t="s">
        <v>37</v>
      </c>
      <c r="F92" s="21" t="s">
        <v>25</v>
      </c>
      <c r="G92" s="21" t="s">
        <v>26</v>
      </c>
      <c r="H92" s="21" t="s">
        <v>38</v>
      </c>
      <c r="I92" s="21" t="s">
        <v>28</v>
      </c>
      <c r="J92" s="21" t="s">
        <v>37</v>
      </c>
      <c r="K92" s="22" t="s">
        <v>39</v>
      </c>
      <c r="L92" s="21" t="s">
        <v>40</v>
      </c>
      <c r="M92" s="23">
        <v>55</v>
      </c>
      <c r="N92" s="21" t="s">
        <v>34</v>
      </c>
      <c r="O92" s="21" t="s">
        <v>28</v>
      </c>
      <c r="P92" s="21" t="s">
        <v>288</v>
      </c>
      <c r="Q92" s="21" t="s">
        <v>39</v>
      </c>
      <c r="R92" s="21" t="s">
        <v>40</v>
      </c>
      <c r="S92" s="23">
        <v>33</v>
      </c>
      <c r="T92" s="33"/>
      <c r="U92" s="21" t="s">
        <v>293</v>
      </c>
      <c r="V92" s="21">
        <v>1</v>
      </c>
    </row>
    <row r="93" spans="1:22">
      <c r="A93" s="30">
        <v>44452</v>
      </c>
      <c r="B93" s="21" t="s">
        <v>268</v>
      </c>
      <c r="C93" s="21" t="s">
        <v>278</v>
      </c>
      <c r="D93" s="21" t="s">
        <v>51</v>
      </c>
      <c r="E93" s="21" t="s">
        <v>37</v>
      </c>
      <c r="F93" s="21" t="s">
        <v>50</v>
      </c>
      <c r="G93" s="21" t="s">
        <v>26</v>
      </c>
      <c r="H93" s="21" t="s">
        <v>34</v>
      </c>
      <c r="I93" s="21" t="s">
        <v>28</v>
      </c>
      <c r="J93" s="21" t="s">
        <v>37</v>
      </c>
      <c r="K93" s="22" t="s">
        <v>30</v>
      </c>
      <c r="L93" s="21"/>
      <c r="M93" s="23" t="s">
        <v>288</v>
      </c>
      <c r="N93" s="21" t="s">
        <v>288</v>
      </c>
      <c r="O93" s="21" t="s">
        <v>288</v>
      </c>
      <c r="P93" s="21" t="s">
        <v>288</v>
      </c>
      <c r="Q93" s="21" t="s">
        <v>288</v>
      </c>
      <c r="R93" s="21" t="s">
        <v>288</v>
      </c>
      <c r="S93" s="23" t="s">
        <v>288</v>
      </c>
      <c r="T93" s="33" t="s">
        <v>18</v>
      </c>
      <c r="U93" s="21" t="s">
        <v>296</v>
      </c>
      <c r="V93" s="21">
        <v>1</v>
      </c>
    </row>
    <row r="94" spans="1:22">
      <c r="A94" s="30">
        <v>44463</v>
      </c>
      <c r="B94" s="21" t="s">
        <v>77</v>
      </c>
      <c r="C94" s="21" t="s">
        <v>283</v>
      </c>
      <c r="D94" s="21" t="s">
        <v>23</v>
      </c>
      <c r="E94" s="21" t="s">
        <v>56</v>
      </c>
      <c r="F94" s="21" t="s">
        <v>50</v>
      </c>
      <c r="G94" s="21" t="s">
        <v>26</v>
      </c>
      <c r="H94" s="21" t="s">
        <v>27</v>
      </c>
      <c r="I94" s="21" t="s">
        <v>28</v>
      </c>
      <c r="J94" s="21" t="s">
        <v>56</v>
      </c>
      <c r="K94" s="22" t="s">
        <v>30</v>
      </c>
      <c r="L94" s="21"/>
      <c r="M94" s="23">
        <v>52</v>
      </c>
      <c r="N94" s="21" t="s">
        <v>288</v>
      </c>
      <c r="O94" s="21" t="s">
        <v>288</v>
      </c>
      <c r="P94" s="21" t="s">
        <v>288</v>
      </c>
      <c r="Q94" s="21" t="s">
        <v>288</v>
      </c>
      <c r="R94" s="21" t="s">
        <v>288</v>
      </c>
      <c r="S94" s="23" t="s">
        <v>288</v>
      </c>
      <c r="T94" s="33" t="s">
        <v>18</v>
      </c>
      <c r="U94" s="21" t="s">
        <v>293</v>
      </c>
      <c r="V94" s="21">
        <v>1</v>
      </c>
    </row>
    <row r="95" spans="1:22">
      <c r="A95" s="30">
        <v>44465</v>
      </c>
      <c r="B95" s="21" t="s">
        <v>116</v>
      </c>
      <c r="C95" s="21" t="s">
        <v>286</v>
      </c>
      <c r="D95" s="21" t="s">
        <v>23</v>
      </c>
      <c r="E95" s="21" t="s">
        <v>37</v>
      </c>
      <c r="F95" s="21" t="s">
        <v>25</v>
      </c>
      <c r="G95" s="21" t="s">
        <v>26</v>
      </c>
      <c r="H95" s="21" t="s">
        <v>38</v>
      </c>
      <c r="I95" s="21" t="s">
        <v>28</v>
      </c>
      <c r="J95" s="21" t="s">
        <v>37</v>
      </c>
      <c r="K95" s="22" t="s">
        <v>39</v>
      </c>
      <c r="L95" s="21" t="s">
        <v>40</v>
      </c>
      <c r="M95" s="23">
        <v>32</v>
      </c>
      <c r="N95" s="21" t="s">
        <v>34</v>
      </c>
      <c r="O95" s="21" t="s">
        <v>28</v>
      </c>
      <c r="P95" s="21" t="s">
        <v>29</v>
      </c>
      <c r="Q95" s="21" t="s">
        <v>39</v>
      </c>
      <c r="R95" s="21" t="s">
        <v>40</v>
      </c>
      <c r="S95" s="23">
        <v>46</v>
      </c>
      <c r="T95" s="33"/>
      <c r="U95" s="21" t="s">
        <v>291</v>
      </c>
      <c r="V95" s="21">
        <v>1</v>
      </c>
    </row>
    <row r="96" spans="1:22">
      <c r="A96" s="30">
        <v>44465</v>
      </c>
      <c r="B96" s="21" t="s">
        <v>269</v>
      </c>
      <c r="C96" s="21" t="s">
        <v>279</v>
      </c>
      <c r="D96" s="21" t="s">
        <v>23</v>
      </c>
      <c r="E96" s="21" t="s">
        <v>37</v>
      </c>
      <c r="F96" s="21" t="s">
        <v>25</v>
      </c>
      <c r="G96" s="21" t="s">
        <v>26</v>
      </c>
      <c r="H96" s="21" t="s">
        <v>38</v>
      </c>
      <c r="I96" s="21" t="s">
        <v>28</v>
      </c>
      <c r="J96" s="21" t="s">
        <v>37</v>
      </c>
      <c r="K96" s="22" t="s">
        <v>30</v>
      </c>
      <c r="L96" s="21"/>
      <c r="M96" s="23">
        <v>41</v>
      </c>
      <c r="N96" s="21" t="s">
        <v>288</v>
      </c>
      <c r="O96" s="21" t="s">
        <v>288</v>
      </c>
      <c r="P96" s="21" t="s">
        <v>288</v>
      </c>
      <c r="Q96" s="21" t="s">
        <v>288</v>
      </c>
      <c r="R96" s="21" t="s">
        <v>288</v>
      </c>
      <c r="S96" s="23" t="s">
        <v>288</v>
      </c>
      <c r="T96" s="33"/>
      <c r="U96" s="43" t="s">
        <v>292</v>
      </c>
      <c r="V96" s="21">
        <v>1</v>
      </c>
    </row>
    <row r="97" spans="1:22">
      <c r="A97" s="30">
        <v>44470</v>
      </c>
      <c r="B97" s="21" t="s">
        <v>117</v>
      </c>
      <c r="C97" s="21" t="s">
        <v>282</v>
      </c>
      <c r="D97" s="21" t="s">
        <v>51</v>
      </c>
      <c r="E97" s="21" t="s">
        <v>37</v>
      </c>
      <c r="F97" s="21" t="s">
        <v>25</v>
      </c>
      <c r="G97" s="21" t="s">
        <v>64</v>
      </c>
      <c r="H97" s="21" t="s">
        <v>27</v>
      </c>
      <c r="I97" s="21" t="s">
        <v>28</v>
      </c>
      <c r="J97" s="21" t="s">
        <v>29</v>
      </c>
      <c r="K97" s="22" t="s">
        <v>39</v>
      </c>
      <c r="L97" s="21" t="s">
        <v>40</v>
      </c>
      <c r="M97" s="23">
        <v>38</v>
      </c>
      <c r="N97" s="21" t="s">
        <v>288</v>
      </c>
      <c r="O97" s="21" t="s">
        <v>288</v>
      </c>
      <c r="P97" s="21" t="s">
        <v>288</v>
      </c>
      <c r="Q97" s="21" t="s">
        <v>288</v>
      </c>
      <c r="R97" s="21" t="s">
        <v>288</v>
      </c>
      <c r="S97" s="23" t="s">
        <v>288</v>
      </c>
      <c r="T97" s="33"/>
      <c r="U97" s="43" t="s">
        <v>292</v>
      </c>
      <c r="V97" s="21">
        <v>1</v>
      </c>
    </row>
    <row r="98" spans="1:22">
      <c r="A98" s="30">
        <v>44472</v>
      </c>
      <c r="B98" s="21" t="s">
        <v>270</v>
      </c>
      <c r="C98" s="21" t="s">
        <v>280</v>
      </c>
      <c r="D98" s="21" t="s">
        <v>23</v>
      </c>
      <c r="E98" s="21" t="s">
        <v>37</v>
      </c>
      <c r="F98" s="21" t="s">
        <v>50</v>
      </c>
      <c r="G98" s="21" t="s">
        <v>47</v>
      </c>
      <c r="H98" s="21" t="s">
        <v>34</v>
      </c>
      <c r="I98" s="21" t="s">
        <v>28</v>
      </c>
      <c r="J98" s="21" t="s">
        <v>29</v>
      </c>
      <c r="K98" s="22" t="s">
        <v>30</v>
      </c>
      <c r="L98" s="21"/>
      <c r="M98" s="23" t="s">
        <v>288</v>
      </c>
      <c r="N98" s="21" t="s">
        <v>288</v>
      </c>
      <c r="O98" s="21" t="s">
        <v>288</v>
      </c>
      <c r="P98" s="21" t="s">
        <v>288</v>
      </c>
      <c r="Q98" s="21" t="s">
        <v>288</v>
      </c>
      <c r="R98" s="21" t="s">
        <v>288</v>
      </c>
      <c r="S98" s="23" t="s">
        <v>288</v>
      </c>
      <c r="T98" s="33" t="s">
        <v>18</v>
      </c>
      <c r="U98" s="21" t="s">
        <v>296</v>
      </c>
      <c r="V98" s="21">
        <v>1</v>
      </c>
    </row>
    <row r="99" spans="1:22">
      <c r="A99" s="30">
        <v>44477</v>
      </c>
      <c r="B99" s="21" t="s">
        <v>94</v>
      </c>
      <c r="C99" s="21" t="s">
        <v>280</v>
      </c>
      <c r="D99" s="21" t="s">
        <v>23</v>
      </c>
      <c r="E99" s="21" t="s">
        <v>37</v>
      </c>
      <c r="F99" s="21" t="s">
        <v>25</v>
      </c>
      <c r="G99" s="21" t="s">
        <v>26</v>
      </c>
      <c r="H99" s="21" t="s">
        <v>32</v>
      </c>
      <c r="I99" s="21" t="s">
        <v>28</v>
      </c>
      <c r="J99" s="21" t="s">
        <v>29</v>
      </c>
      <c r="K99" s="22" t="s">
        <v>39</v>
      </c>
      <c r="L99" s="21" t="s">
        <v>40</v>
      </c>
      <c r="M99" s="23">
        <v>50</v>
      </c>
      <c r="N99" s="21" t="s">
        <v>79</v>
      </c>
      <c r="O99" s="21" t="s">
        <v>28</v>
      </c>
      <c r="P99" s="21" t="s">
        <v>37</v>
      </c>
      <c r="Q99" s="21" t="s">
        <v>39</v>
      </c>
      <c r="R99" s="21" t="s">
        <v>40</v>
      </c>
      <c r="S99" s="23">
        <v>36</v>
      </c>
      <c r="T99" s="33"/>
      <c r="U99" s="21" t="s">
        <v>293</v>
      </c>
      <c r="V99" s="21">
        <v>1</v>
      </c>
    </row>
    <row r="100" spans="1:22">
      <c r="A100" s="30">
        <v>44480</v>
      </c>
      <c r="B100" s="21" t="s">
        <v>48</v>
      </c>
      <c r="C100" s="21" t="s">
        <v>281</v>
      </c>
      <c r="D100" s="21" t="s">
        <v>51</v>
      </c>
      <c r="E100" s="21" t="s">
        <v>37</v>
      </c>
      <c r="F100" s="21" t="s">
        <v>25</v>
      </c>
      <c r="G100" s="21" t="s">
        <v>26</v>
      </c>
      <c r="H100" s="21" t="s">
        <v>34</v>
      </c>
      <c r="I100" s="21" t="s">
        <v>28</v>
      </c>
      <c r="J100" s="21" t="s">
        <v>37</v>
      </c>
      <c r="K100" s="22" t="s">
        <v>39</v>
      </c>
      <c r="L100" s="21" t="s">
        <v>40</v>
      </c>
      <c r="M100" s="23">
        <v>31</v>
      </c>
      <c r="N100" s="21" t="s">
        <v>38</v>
      </c>
      <c r="O100" s="21" t="s">
        <v>28</v>
      </c>
      <c r="P100" s="21" t="s">
        <v>37</v>
      </c>
      <c r="Q100" s="21" t="s">
        <v>39</v>
      </c>
      <c r="R100" s="21" t="s">
        <v>40</v>
      </c>
      <c r="S100" s="23">
        <v>20</v>
      </c>
      <c r="T100" s="33"/>
      <c r="U100" s="21" t="s">
        <v>291</v>
      </c>
      <c r="V100" s="21">
        <v>1</v>
      </c>
    </row>
    <row r="101" spans="1:22">
      <c r="A101" s="30">
        <v>44482</v>
      </c>
      <c r="B101" s="21" t="s">
        <v>54</v>
      </c>
      <c r="C101" s="21" t="s">
        <v>285</v>
      </c>
      <c r="D101" s="21" t="s">
        <v>23</v>
      </c>
      <c r="E101" s="21" t="s">
        <v>37</v>
      </c>
      <c r="F101" s="21" t="s">
        <v>25</v>
      </c>
      <c r="G101" s="21" t="s">
        <v>26</v>
      </c>
      <c r="H101" s="21" t="s">
        <v>38</v>
      </c>
      <c r="I101" s="21" t="s">
        <v>28</v>
      </c>
      <c r="J101" s="21" t="s">
        <v>37</v>
      </c>
      <c r="K101" s="22" t="s">
        <v>39</v>
      </c>
      <c r="L101" s="21" t="s">
        <v>40</v>
      </c>
      <c r="M101" s="23">
        <v>39</v>
      </c>
      <c r="N101" s="21" t="s">
        <v>27</v>
      </c>
      <c r="O101" s="21" t="s">
        <v>28</v>
      </c>
      <c r="P101" s="21" t="s">
        <v>29</v>
      </c>
      <c r="Q101" s="21" t="s">
        <v>39</v>
      </c>
      <c r="R101" s="21" t="s">
        <v>40</v>
      </c>
      <c r="S101" s="23">
        <v>28</v>
      </c>
      <c r="T101" s="33"/>
      <c r="U101" s="43" t="s">
        <v>292</v>
      </c>
      <c r="V101" s="21">
        <v>1</v>
      </c>
    </row>
    <row r="102" spans="1:22">
      <c r="A102" s="30">
        <v>44484</v>
      </c>
      <c r="B102" s="21" t="s">
        <v>35</v>
      </c>
      <c r="C102" s="21" t="s">
        <v>276</v>
      </c>
      <c r="D102" s="21" t="s">
        <v>23</v>
      </c>
      <c r="E102" s="21" t="s">
        <v>37</v>
      </c>
      <c r="F102" s="21" t="s">
        <v>25</v>
      </c>
      <c r="G102" s="21" t="s">
        <v>26</v>
      </c>
      <c r="H102" s="21" t="s">
        <v>34</v>
      </c>
      <c r="I102" s="21" t="s">
        <v>28</v>
      </c>
      <c r="J102" s="21" t="s">
        <v>29</v>
      </c>
      <c r="K102" s="22" t="s">
        <v>39</v>
      </c>
      <c r="L102" s="21" t="s">
        <v>40</v>
      </c>
      <c r="M102" s="23">
        <v>69</v>
      </c>
      <c r="N102" s="21" t="s">
        <v>38</v>
      </c>
      <c r="O102" s="21" t="s">
        <v>28</v>
      </c>
      <c r="P102" s="21" t="s">
        <v>37</v>
      </c>
      <c r="Q102" s="21" t="s">
        <v>39</v>
      </c>
      <c r="R102" s="21" t="s">
        <v>40</v>
      </c>
      <c r="S102" s="23">
        <v>26</v>
      </c>
      <c r="T102" s="33"/>
      <c r="U102" s="21" t="s">
        <v>295</v>
      </c>
      <c r="V102" s="21">
        <v>1</v>
      </c>
    </row>
    <row r="103" spans="1:22">
      <c r="A103" s="30">
        <v>44486</v>
      </c>
      <c r="B103" s="21" t="s">
        <v>33</v>
      </c>
      <c r="C103" s="21" t="s">
        <v>285</v>
      </c>
      <c r="D103" s="21" t="s">
        <v>23</v>
      </c>
      <c r="E103" s="21" t="s">
        <v>37</v>
      </c>
      <c r="F103" s="21" t="s">
        <v>25</v>
      </c>
      <c r="G103" s="21" t="s">
        <v>26</v>
      </c>
      <c r="H103" s="21" t="s">
        <v>57</v>
      </c>
      <c r="I103" s="21" t="s">
        <v>141</v>
      </c>
      <c r="J103" s="21" t="s">
        <v>29</v>
      </c>
      <c r="K103" s="22" t="s">
        <v>39</v>
      </c>
      <c r="L103" s="21" t="s">
        <v>40</v>
      </c>
      <c r="M103" s="23">
        <v>33</v>
      </c>
      <c r="N103" s="21" t="s">
        <v>38</v>
      </c>
      <c r="O103" s="21" t="s">
        <v>28</v>
      </c>
      <c r="P103" s="21" t="s">
        <v>37</v>
      </c>
      <c r="Q103" s="21" t="s">
        <v>39</v>
      </c>
      <c r="R103" s="21" t="s">
        <v>58</v>
      </c>
      <c r="S103" s="23">
        <v>41</v>
      </c>
      <c r="T103" s="33"/>
      <c r="U103" s="21" t="s">
        <v>291</v>
      </c>
      <c r="V103" s="21">
        <v>1</v>
      </c>
    </row>
    <row r="104" spans="1:22">
      <c r="A104" s="30">
        <v>44487</v>
      </c>
      <c r="B104" s="21" t="s">
        <v>74</v>
      </c>
      <c r="C104" s="21" t="s">
        <v>280</v>
      </c>
      <c r="D104" s="21" t="s">
        <v>23</v>
      </c>
      <c r="E104" s="21" t="s">
        <v>37</v>
      </c>
      <c r="F104" s="21" t="s">
        <v>25</v>
      </c>
      <c r="G104" s="21" t="s">
        <v>26</v>
      </c>
      <c r="H104" s="21" t="s">
        <v>38</v>
      </c>
      <c r="I104" s="21" t="s">
        <v>28</v>
      </c>
      <c r="J104" s="21" t="s">
        <v>37</v>
      </c>
      <c r="K104" s="22" t="s">
        <v>39</v>
      </c>
      <c r="L104" s="21" t="s">
        <v>40</v>
      </c>
      <c r="M104" s="23">
        <v>29</v>
      </c>
      <c r="N104" s="21" t="s">
        <v>288</v>
      </c>
      <c r="O104" s="21" t="s">
        <v>288</v>
      </c>
      <c r="P104" s="21" t="s">
        <v>288</v>
      </c>
      <c r="Q104" s="21" t="s">
        <v>288</v>
      </c>
      <c r="R104" s="21" t="s">
        <v>288</v>
      </c>
      <c r="S104" s="23" t="s">
        <v>288</v>
      </c>
      <c r="T104" s="33"/>
      <c r="U104" s="21" t="s">
        <v>291</v>
      </c>
      <c r="V104" s="21">
        <v>1</v>
      </c>
    </row>
    <row r="105" spans="1:22">
      <c r="A105" s="30">
        <v>44487</v>
      </c>
      <c r="B105" s="21" t="s">
        <v>33</v>
      </c>
      <c r="C105" s="21" t="s">
        <v>285</v>
      </c>
      <c r="D105" s="21" t="s">
        <v>23</v>
      </c>
      <c r="E105" s="21" t="s">
        <v>37</v>
      </c>
      <c r="F105" s="21" t="s">
        <v>25</v>
      </c>
      <c r="G105" s="21" t="s">
        <v>26</v>
      </c>
      <c r="H105" s="21" t="s">
        <v>38</v>
      </c>
      <c r="I105" s="21" t="s">
        <v>28</v>
      </c>
      <c r="J105" s="21" t="s">
        <v>37</v>
      </c>
      <c r="K105" s="22" t="s">
        <v>39</v>
      </c>
      <c r="L105" s="21" t="s">
        <v>40</v>
      </c>
      <c r="M105" s="23">
        <v>39</v>
      </c>
      <c r="N105" s="21" t="s">
        <v>27</v>
      </c>
      <c r="O105" s="21" t="s">
        <v>28</v>
      </c>
      <c r="P105" s="21" t="s">
        <v>29</v>
      </c>
      <c r="Q105" s="21" t="s">
        <v>39</v>
      </c>
      <c r="R105" s="21" t="s">
        <v>40</v>
      </c>
      <c r="S105" s="23">
        <v>62</v>
      </c>
      <c r="T105" s="33"/>
      <c r="U105" s="43" t="s">
        <v>292</v>
      </c>
      <c r="V105" s="21">
        <v>1</v>
      </c>
    </row>
    <row r="106" spans="1:22">
      <c r="A106" s="30">
        <v>44491</v>
      </c>
      <c r="B106" s="21" t="s">
        <v>62</v>
      </c>
      <c r="C106" s="21" t="s">
        <v>276</v>
      </c>
      <c r="D106" s="21" t="s">
        <v>23</v>
      </c>
      <c r="E106" s="21" t="s">
        <v>37</v>
      </c>
      <c r="F106" s="21" t="s">
        <v>50</v>
      </c>
      <c r="G106" s="21" t="s">
        <v>47</v>
      </c>
      <c r="H106" s="21" t="s">
        <v>27</v>
      </c>
      <c r="I106" s="21" t="s">
        <v>28</v>
      </c>
      <c r="J106" s="21" t="s">
        <v>29</v>
      </c>
      <c r="K106" s="22" t="s">
        <v>39</v>
      </c>
      <c r="L106" s="21" t="s">
        <v>40</v>
      </c>
      <c r="M106" s="23">
        <v>69</v>
      </c>
      <c r="N106" s="21" t="s">
        <v>288</v>
      </c>
      <c r="O106" s="21" t="s">
        <v>288</v>
      </c>
      <c r="P106" s="21" t="s">
        <v>288</v>
      </c>
      <c r="Q106" s="21" t="s">
        <v>288</v>
      </c>
      <c r="R106" s="21" t="s">
        <v>288</v>
      </c>
      <c r="S106" s="23" t="s">
        <v>288</v>
      </c>
      <c r="T106" s="33" t="s">
        <v>18</v>
      </c>
      <c r="U106" s="21" t="s">
        <v>295</v>
      </c>
      <c r="V106" s="21">
        <v>1</v>
      </c>
    </row>
    <row r="107" spans="1:22">
      <c r="A107" s="30">
        <v>44495</v>
      </c>
      <c r="B107" s="21" t="s">
        <v>49</v>
      </c>
      <c r="C107" s="21" t="s">
        <v>285</v>
      </c>
      <c r="D107" s="21" t="s">
        <v>23</v>
      </c>
      <c r="E107" s="21" t="s">
        <v>37</v>
      </c>
      <c r="F107" s="21" t="s">
        <v>25</v>
      </c>
      <c r="G107" s="21" t="s">
        <v>82</v>
      </c>
      <c r="H107" s="21" t="s">
        <v>57</v>
      </c>
      <c r="I107" s="21" t="s">
        <v>141</v>
      </c>
      <c r="J107" s="21" t="s">
        <v>37</v>
      </c>
      <c r="K107" s="22" t="s">
        <v>39</v>
      </c>
      <c r="L107" s="21" t="s">
        <v>40</v>
      </c>
      <c r="M107" s="23">
        <v>62</v>
      </c>
      <c r="N107" s="21" t="s">
        <v>288</v>
      </c>
      <c r="O107" s="21" t="s">
        <v>288</v>
      </c>
      <c r="P107" s="21" t="s">
        <v>288</v>
      </c>
      <c r="Q107" s="21" t="s">
        <v>288</v>
      </c>
      <c r="R107" s="21" t="s">
        <v>288</v>
      </c>
      <c r="S107" s="23" t="s">
        <v>288</v>
      </c>
      <c r="T107" s="33"/>
      <c r="U107" s="21" t="s">
        <v>294</v>
      </c>
      <c r="V107" s="21">
        <v>1</v>
      </c>
    </row>
    <row r="108" spans="1:22">
      <c r="A108" s="30">
        <v>44498</v>
      </c>
      <c r="B108" s="21" t="s">
        <v>36</v>
      </c>
      <c r="C108" s="21" t="s">
        <v>276</v>
      </c>
      <c r="D108" s="21" t="s">
        <v>23</v>
      </c>
      <c r="E108" s="21" t="s">
        <v>37</v>
      </c>
      <c r="F108" s="21" t="s">
        <v>25</v>
      </c>
      <c r="G108" s="21" t="s">
        <v>26</v>
      </c>
      <c r="H108" s="21" t="s">
        <v>38</v>
      </c>
      <c r="I108" s="21" t="s">
        <v>28</v>
      </c>
      <c r="J108" s="21" t="s">
        <v>37</v>
      </c>
      <c r="K108" s="22" t="s">
        <v>39</v>
      </c>
      <c r="L108" s="21" t="s">
        <v>40</v>
      </c>
      <c r="M108" s="23">
        <v>55</v>
      </c>
      <c r="N108" s="21" t="s">
        <v>27</v>
      </c>
      <c r="O108" s="21" t="s">
        <v>28</v>
      </c>
      <c r="P108" s="21" t="s">
        <v>29</v>
      </c>
      <c r="Q108" s="21" t="s">
        <v>39</v>
      </c>
      <c r="R108" s="21" t="s">
        <v>40</v>
      </c>
      <c r="S108" s="23">
        <v>43</v>
      </c>
      <c r="T108" s="33"/>
      <c r="U108" s="21" t="s">
        <v>293</v>
      </c>
      <c r="V108" s="21">
        <v>1</v>
      </c>
    </row>
    <row r="109" spans="1:22">
      <c r="A109" s="30">
        <v>44502</v>
      </c>
      <c r="B109" s="21" t="s">
        <v>271</v>
      </c>
      <c r="C109" s="21" t="s">
        <v>278</v>
      </c>
      <c r="D109" s="21" t="s">
        <v>23</v>
      </c>
      <c r="E109" s="21" t="s">
        <v>37</v>
      </c>
      <c r="F109" s="21" t="s">
        <v>25</v>
      </c>
      <c r="G109" s="21" t="s">
        <v>26</v>
      </c>
      <c r="H109" s="21" t="s">
        <v>88</v>
      </c>
      <c r="I109" s="21" t="s">
        <v>141</v>
      </c>
      <c r="J109" s="21" t="s">
        <v>29</v>
      </c>
      <c r="K109" s="22" t="s">
        <v>39</v>
      </c>
      <c r="L109" s="21" t="s">
        <v>40</v>
      </c>
      <c r="M109" s="23">
        <v>44</v>
      </c>
      <c r="N109" s="21" t="s">
        <v>38</v>
      </c>
      <c r="O109" s="21" t="s">
        <v>28</v>
      </c>
      <c r="P109" s="21" t="s">
        <v>37</v>
      </c>
      <c r="Q109" s="21" t="s">
        <v>39</v>
      </c>
      <c r="R109" s="21" t="s">
        <v>40</v>
      </c>
      <c r="S109" s="23">
        <v>41</v>
      </c>
      <c r="T109" s="33"/>
      <c r="U109" s="43" t="s">
        <v>292</v>
      </c>
      <c r="V109" s="21">
        <v>1</v>
      </c>
    </row>
    <row r="110" spans="1:22">
      <c r="A110" s="30">
        <v>44505</v>
      </c>
      <c r="B110" s="21" t="s">
        <v>36</v>
      </c>
      <c r="C110" s="21" t="s">
        <v>276</v>
      </c>
      <c r="D110" s="21" t="s">
        <v>23</v>
      </c>
      <c r="E110" s="21" t="s">
        <v>37</v>
      </c>
      <c r="F110" s="21" t="s">
        <v>25</v>
      </c>
      <c r="G110" s="21" t="s">
        <v>26</v>
      </c>
      <c r="H110" s="21" t="s">
        <v>152</v>
      </c>
      <c r="I110" s="21" t="s">
        <v>141</v>
      </c>
      <c r="J110" s="21" t="s">
        <v>29</v>
      </c>
      <c r="K110" s="22" t="s">
        <v>39</v>
      </c>
      <c r="L110" s="21" t="s">
        <v>40</v>
      </c>
      <c r="M110" s="23">
        <v>36</v>
      </c>
      <c r="N110" s="21" t="s">
        <v>57</v>
      </c>
      <c r="O110" s="21" t="s">
        <v>141</v>
      </c>
      <c r="P110" s="21" t="s">
        <v>29</v>
      </c>
      <c r="Q110" s="21" t="s">
        <v>39</v>
      </c>
      <c r="R110" s="21" t="s">
        <v>40</v>
      </c>
      <c r="S110" s="23">
        <v>32</v>
      </c>
      <c r="T110" s="33"/>
      <c r="U110" s="43" t="s">
        <v>292</v>
      </c>
      <c r="V110" s="21">
        <v>1</v>
      </c>
    </row>
    <row r="111" spans="1:22">
      <c r="A111" s="30">
        <v>44506</v>
      </c>
      <c r="B111" s="21" t="s">
        <v>33</v>
      </c>
      <c r="C111" s="21" t="s">
        <v>285</v>
      </c>
      <c r="D111" s="21" t="s">
        <v>23</v>
      </c>
      <c r="E111" s="21" t="s">
        <v>37</v>
      </c>
      <c r="F111" s="21" t="s">
        <v>50</v>
      </c>
      <c r="G111" s="21" t="s">
        <v>26</v>
      </c>
      <c r="H111" s="21" t="s">
        <v>34</v>
      </c>
      <c r="I111" s="21" t="s">
        <v>28</v>
      </c>
      <c r="J111" s="21" t="s">
        <v>29</v>
      </c>
      <c r="K111" s="22" t="s">
        <v>39</v>
      </c>
      <c r="L111" s="21" t="s">
        <v>40</v>
      </c>
      <c r="M111" s="23">
        <v>29</v>
      </c>
      <c r="N111" s="21" t="s">
        <v>288</v>
      </c>
      <c r="O111" s="21" t="s">
        <v>288</v>
      </c>
      <c r="P111" s="21" t="s">
        <v>288</v>
      </c>
      <c r="Q111" s="21" t="s">
        <v>288</v>
      </c>
      <c r="R111" s="21" t="s">
        <v>288</v>
      </c>
      <c r="S111" s="23" t="s">
        <v>288</v>
      </c>
      <c r="T111" s="33"/>
      <c r="U111" s="21" t="s">
        <v>291</v>
      </c>
      <c r="V111" s="21">
        <v>1</v>
      </c>
    </row>
    <row r="112" spans="1:22">
      <c r="A112" s="30">
        <v>44509</v>
      </c>
      <c r="B112" s="21" t="s">
        <v>48</v>
      </c>
      <c r="C112" s="21" t="s">
        <v>281</v>
      </c>
      <c r="D112" s="21" t="s">
        <v>51</v>
      </c>
      <c r="E112" s="21" t="s">
        <v>37</v>
      </c>
      <c r="F112" s="21" t="s">
        <v>50</v>
      </c>
      <c r="G112" s="21" t="s">
        <v>233</v>
      </c>
      <c r="H112" s="21" t="s">
        <v>38</v>
      </c>
      <c r="I112" s="21" t="s">
        <v>28</v>
      </c>
      <c r="J112" s="21" t="s">
        <v>37</v>
      </c>
      <c r="K112" s="22" t="s">
        <v>39</v>
      </c>
      <c r="L112" s="21" t="s">
        <v>40</v>
      </c>
      <c r="M112" s="23">
        <v>34</v>
      </c>
      <c r="N112" s="21" t="s">
        <v>288</v>
      </c>
      <c r="O112" s="21" t="s">
        <v>288</v>
      </c>
      <c r="P112" s="21" t="s">
        <v>288</v>
      </c>
      <c r="Q112" s="21" t="s">
        <v>288</v>
      </c>
      <c r="R112" s="21" t="s">
        <v>288</v>
      </c>
      <c r="S112" s="23" t="s">
        <v>288</v>
      </c>
      <c r="T112" s="33"/>
      <c r="U112" s="21" t="s">
        <v>291</v>
      </c>
      <c r="V112" s="21">
        <v>1</v>
      </c>
    </row>
    <row r="113" spans="1:22">
      <c r="A113" s="30">
        <v>44509</v>
      </c>
      <c r="B113" s="21" t="s">
        <v>104</v>
      </c>
      <c r="C113" s="21" t="s">
        <v>282</v>
      </c>
      <c r="D113" s="21" t="s">
        <v>23</v>
      </c>
      <c r="E113" s="21" t="s">
        <v>56</v>
      </c>
      <c r="F113" s="21" t="s">
        <v>47</v>
      </c>
      <c r="G113" s="21" t="s">
        <v>47</v>
      </c>
      <c r="H113" s="21" t="s">
        <v>79</v>
      </c>
      <c r="I113" s="21" t="s">
        <v>28</v>
      </c>
      <c r="J113" s="21" t="s">
        <v>56</v>
      </c>
      <c r="K113" s="22" t="s">
        <v>30</v>
      </c>
      <c r="L113" s="21"/>
      <c r="M113" s="23">
        <v>36</v>
      </c>
      <c r="N113" s="21" t="s">
        <v>288</v>
      </c>
      <c r="O113" s="21" t="s">
        <v>288</v>
      </c>
      <c r="P113" s="21" t="s">
        <v>288</v>
      </c>
      <c r="Q113" s="21" t="s">
        <v>288</v>
      </c>
      <c r="R113" s="21" t="s">
        <v>288</v>
      </c>
      <c r="S113" s="23" t="s">
        <v>288</v>
      </c>
      <c r="T113" s="33"/>
      <c r="U113" s="43" t="s">
        <v>292</v>
      </c>
      <c r="V113" s="21">
        <v>1</v>
      </c>
    </row>
    <row r="114" spans="1:22">
      <c r="A114" s="30">
        <v>44510</v>
      </c>
      <c r="B114" s="21" t="s">
        <v>48</v>
      </c>
      <c r="C114" s="21" t="s">
        <v>281</v>
      </c>
      <c r="D114" s="21" t="s">
        <v>23</v>
      </c>
      <c r="E114" s="21" t="s">
        <v>37</v>
      </c>
      <c r="F114" s="21" t="s">
        <v>25</v>
      </c>
      <c r="G114" s="21" t="s">
        <v>26</v>
      </c>
      <c r="H114" s="21" t="s">
        <v>34</v>
      </c>
      <c r="I114" s="21" t="s">
        <v>28</v>
      </c>
      <c r="J114" s="21" t="s">
        <v>29</v>
      </c>
      <c r="K114" s="22" t="s">
        <v>39</v>
      </c>
      <c r="L114" s="21" t="s">
        <v>58</v>
      </c>
      <c r="M114" s="23">
        <v>27</v>
      </c>
      <c r="N114" s="21" t="s">
        <v>34</v>
      </c>
      <c r="O114" s="21" t="s">
        <v>28</v>
      </c>
      <c r="P114" s="21" t="s">
        <v>37</v>
      </c>
      <c r="Q114" s="21" t="s">
        <v>39</v>
      </c>
      <c r="R114" s="21" t="s">
        <v>58</v>
      </c>
      <c r="S114" s="23">
        <v>47</v>
      </c>
      <c r="T114" s="33"/>
      <c r="U114" s="21" t="s">
        <v>291</v>
      </c>
      <c r="V114" s="21">
        <v>1</v>
      </c>
    </row>
    <row r="115" spans="1:22">
      <c r="A115" s="30">
        <v>44515</v>
      </c>
      <c r="B115" s="21" t="s">
        <v>95</v>
      </c>
      <c r="C115" s="21" t="s">
        <v>280</v>
      </c>
      <c r="D115" s="21" t="s">
        <v>23</v>
      </c>
      <c r="E115" s="21" t="s">
        <v>37</v>
      </c>
      <c r="F115" s="21" t="s">
        <v>25</v>
      </c>
      <c r="G115" s="21" t="s">
        <v>26</v>
      </c>
      <c r="H115" s="21" t="s">
        <v>38</v>
      </c>
      <c r="I115" s="21" t="s">
        <v>28</v>
      </c>
      <c r="J115" s="21" t="s">
        <v>37</v>
      </c>
      <c r="K115" s="22" t="s">
        <v>39</v>
      </c>
      <c r="L115" s="21" t="s">
        <v>40</v>
      </c>
      <c r="M115" s="23">
        <v>65</v>
      </c>
      <c r="N115" s="21" t="s">
        <v>79</v>
      </c>
      <c r="O115" s="21" t="s">
        <v>28</v>
      </c>
      <c r="P115" s="21" t="s">
        <v>37</v>
      </c>
      <c r="Q115" s="21" t="s">
        <v>39</v>
      </c>
      <c r="R115" s="21" t="s">
        <v>40</v>
      </c>
      <c r="S115" s="23">
        <v>33</v>
      </c>
      <c r="T115" s="33"/>
      <c r="U115" s="21" t="s">
        <v>294</v>
      </c>
      <c r="V115" s="21">
        <v>1</v>
      </c>
    </row>
    <row r="116" spans="1:22">
      <c r="A116" s="30">
        <v>44520</v>
      </c>
      <c r="B116" s="21" t="s">
        <v>108</v>
      </c>
      <c r="C116" s="21" t="s">
        <v>280</v>
      </c>
      <c r="D116" s="21" t="s">
        <v>23</v>
      </c>
      <c r="E116" s="21" t="s">
        <v>37</v>
      </c>
      <c r="F116" s="21" t="s">
        <v>50</v>
      </c>
      <c r="G116" s="21" t="s">
        <v>47</v>
      </c>
      <c r="H116" s="21" t="s">
        <v>34</v>
      </c>
      <c r="I116" s="21" t="s">
        <v>141</v>
      </c>
      <c r="J116" s="21" t="s">
        <v>29</v>
      </c>
      <c r="K116" s="22" t="s">
        <v>39</v>
      </c>
      <c r="L116" s="21" t="s">
        <v>40</v>
      </c>
      <c r="M116" s="23">
        <v>43</v>
      </c>
      <c r="N116" s="21" t="s">
        <v>288</v>
      </c>
      <c r="O116" s="21" t="s">
        <v>288</v>
      </c>
      <c r="P116" s="21" t="s">
        <v>288</v>
      </c>
      <c r="Q116" s="21" t="s">
        <v>288</v>
      </c>
      <c r="R116" s="21" t="s">
        <v>288</v>
      </c>
      <c r="S116" s="23" t="s">
        <v>288</v>
      </c>
      <c r="T116" s="33" t="s">
        <v>18</v>
      </c>
      <c r="U116" s="43" t="s">
        <v>292</v>
      </c>
      <c r="V116" s="21">
        <v>1</v>
      </c>
    </row>
    <row r="117" spans="1:22">
      <c r="A117" s="30">
        <v>44521</v>
      </c>
      <c r="B117" s="21" t="s">
        <v>36</v>
      </c>
      <c r="C117" s="21" t="s">
        <v>276</v>
      </c>
      <c r="D117" s="21" t="s">
        <v>23</v>
      </c>
      <c r="E117" s="21" t="s">
        <v>37</v>
      </c>
      <c r="F117" s="21" t="s">
        <v>50</v>
      </c>
      <c r="G117" s="21" t="s">
        <v>47</v>
      </c>
      <c r="H117" s="21" t="s">
        <v>38</v>
      </c>
      <c r="I117" s="21" t="s">
        <v>28</v>
      </c>
      <c r="J117" s="21" t="s">
        <v>37</v>
      </c>
      <c r="K117" s="22" t="s">
        <v>39</v>
      </c>
      <c r="L117" s="21" t="s">
        <v>40</v>
      </c>
      <c r="M117" s="23">
        <v>30</v>
      </c>
      <c r="N117" s="21" t="s">
        <v>288</v>
      </c>
      <c r="O117" s="21" t="s">
        <v>288</v>
      </c>
      <c r="P117" s="21" t="s">
        <v>288</v>
      </c>
      <c r="Q117" s="21" t="s">
        <v>288</v>
      </c>
      <c r="R117" s="21" t="s">
        <v>288</v>
      </c>
      <c r="S117" s="23" t="s">
        <v>288</v>
      </c>
      <c r="T117" s="33" t="s">
        <v>18</v>
      </c>
      <c r="U117" s="21" t="s">
        <v>291</v>
      </c>
      <c r="V117" s="21">
        <v>1</v>
      </c>
    </row>
    <row r="118" spans="1:22">
      <c r="A118" s="30">
        <v>44521</v>
      </c>
      <c r="B118" s="21" t="s">
        <v>244</v>
      </c>
      <c r="C118" s="21" t="s">
        <v>283</v>
      </c>
      <c r="D118" s="21" t="s">
        <v>23</v>
      </c>
      <c r="E118" s="21" t="s">
        <v>56</v>
      </c>
      <c r="F118" s="21" t="s">
        <v>50</v>
      </c>
      <c r="G118" s="21" t="s">
        <v>26</v>
      </c>
      <c r="H118" s="21" t="s">
        <v>38</v>
      </c>
      <c r="I118" s="21" t="s">
        <v>28</v>
      </c>
      <c r="J118" s="21" t="s">
        <v>37</v>
      </c>
      <c r="K118" s="22" t="s">
        <v>39</v>
      </c>
      <c r="L118" s="21" t="s">
        <v>40</v>
      </c>
      <c r="M118" s="23">
        <v>28</v>
      </c>
      <c r="N118" s="21" t="s">
        <v>288</v>
      </c>
      <c r="O118" s="21" t="s">
        <v>288</v>
      </c>
      <c r="P118" s="21" t="s">
        <v>288</v>
      </c>
      <c r="Q118" s="21" t="s">
        <v>288</v>
      </c>
      <c r="R118" s="21" t="s">
        <v>288</v>
      </c>
      <c r="S118" s="23" t="s">
        <v>288</v>
      </c>
      <c r="T118" s="33" t="s">
        <v>18</v>
      </c>
      <c r="U118" s="21" t="s">
        <v>291</v>
      </c>
      <c r="V118" s="21">
        <v>1</v>
      </c>
    </row>
    <row r="119" spans="1:22">
      <c r="A119" s="30">
        <v>44523</v>
      </c>
      <c r="B119" s="21" t="s">
        <v>272</v>
      </c>
      <c r="C119" s="21" t="s">
        <v>280</v>
      </c>
      <c r="D119" s="21" t="s">
        <v>51</v>
      </c>
      <c r="E119" s="21" t="s">
        <v>37</v>
      </c>
      <c r="F119" s="21" t="s">
        <v>25</v>
      </c>
      <c r="G119" s="21" t="s">
        <v>26</v>
      </c>
      <c r="H119" s="21" t="s">
        <v>38</v>
      </c>
      <c r="I119" s="21" t="s">
        <v>28</v>
      </c>
      <c r="J119" s="21" t="s">
        <v>37</v>
      </c>
      <c r="K119" s="22" t="s">
        <v>39</v>
      </c>
      <c r="L119" s="21" t="s">
        <v>40</v>
      </c>
      <c r="M119" s="23">
        <v>44</v>
      </c>
      <c r="N119" s="21" t="s">
        <v>152</v>
      </c>
      <c r="O119" s="21" t="s">
        <v>141</v>
      </c>
      <c r="P119" s="21" t="s">
        <v>29</v>
      </c>
      <c r="Q119" s="21" t="s">
        <v>39</v>
      </c>
      <c r="R119" s="21" t="s">
        <v>40</v>
      </c>
      <c r="S119" s="23">
        <v>26</v>
      </c>
      <c r="T119" s="33"/>
      <c r="U119" s="43" t="s">
        <v>292</v>
      </c>
      <c r="V119" s="21">
        <v>1</v>
      </c>
    </row>
    <row r="120" spans="1:22" ht="13.2" customHeight="1">
      <c r="A120" s="30">
        <v>44529</v>
      </c>
      <c r="B120" s="21" t="s">
        <v>33</v>
      </c>
      <c r="C120" s="21" t="s">
        <v>285</v>
      </c>
      <c r="D120" s="21" t="s">
        <v>23</v>
      </c>
      <c r="E120" s="21" t="s">
        <v>37</v>
      </c>
      <c r="F120" s="21" t="s">
        <v>25</v>
      </c>
      <c r="G120" s="21" t="s">
        <v>26</v>
      </c>
      <c r="H120" s="21" t="s">
        <v>59</v>
      </c>
      <c r="I120" s="21" t="s">
        <v>141</v>
      </c>
      <c r="J120" s="21" t="s">
        <v>29</v>
      </c>
      <c r="K120" s="22" t="s">
        <v>39</v>
      </c>
      <c r="L120" s="21" t="s">
        <v>40</v>
      </c>
      <c r="M120" s="23">
        <v>67</v>
      </c>
      <c r="N120" s="21" t="s">
        <v>38</v>
      </c>
      <c r="O120" s="21" t="s">
        <v>28</v>
      </c>
      <c r="P120" s="21" t="s">
        <v>37</v>
      </c>
      <c r="Q120" s="21" t="s">
        <v>39</v>
      </c>
      <c r="R120" s="21" t="s">
        <v>40</v>
      </c>
      <c r="S120" s="23">
        <v>31</v>
      </c>
      <c r="T120" s="33"/>
      <c r="U120" s="21" t="s">
        <v>295</v>
      </c>
      <c r="V120" s="21">
        <v>1</v>
      </c>
    </row>
    <row r="121" spans="1:22">
      <c r="A121" s="30">
        <v>44530</v>
      </c>
      <c r="B121" s="21" t="s">
        <v>244</v>
      </c>
      <c r="C121" s="21" t="s">
        <v>283</v>
      </c>
      <c r="D121" s="21" t="s">
        <v>23</v>
      </c>
      <c r="E121" s="21" t="s">
        <v>56</v>
      </c>
      <c r="F121" s="21" t="s">
        <v>25</v>
      </c>
      <c r="G121" s="21" t="s">
        <v>26</v>
      </c>
      <c r="H121" s="21" t="s">
        <v>59</v>
      </c>
      <c r="I121" s="21" t="s">
        <v>141</v>
      </c>
      <c r="J121" s="21" t="s">
        <v>29</v>
      </c>
      <c r="K121" s="22" t="s">
        <v>39</v>
      </c>
      <c r="L121" s="21" t="s">
        <v>40</v>
      </c>
      <c r="M121" s="23">
        <v>42</v>
      </c>
      <c r="N121" s="21" t="s">
        <v>38</v>
      </c>
      <c r="O121" s="21" t="s">
        <v>28</v>
      </c>
      <c r="P121" s="21" t="s">
        <v>37</v>
      </c>
      <c r="Q121" s="21" t="s">
        <v>39</v>
      </c>
      <c r="R121" s="21" t="s">
        <v>40</v>
      </c>
      <c r="S121" s="23">
        <v>32</v>
      </c>
      <c r="T121" s="33"/>
      <c r="U121" s="43" t="s">
        <v>292</v>
      </c>
      <c r="V121" s="21">
        <v>1</v>
      </c>
    </row>
    <row r="122" spans="1:22">
      <c r="A122" s="30">
        <v>44531</v>
      </c>
      <c r="B122" s="21" t="s">
        <v>273</v>
      </c>
      <c r="C122" s="21" t="s">
        <v>278</v>
      </c>
      <c r="D122" s="21" t="s">
        <v>23</v>
      </c>
      <c r="E122" s="21" t="s">
        <v>37</v>
      </c>
      <c r="F122" s="21" t="s">
        <v>25</v>
      </c>
      <c r="G122" s="21" t="s">
        <v>26</v>
      </c>
      <c r="H122" s="21" t="s">
        <v>38</v>
      </c>
      <c r="I122" s="21" t="s">
        <v>28</v>
      </c>
      <c r="J122" s="21" t="s">
        <v>37</v>
      </c>
      <c r="K122" s="22" t="s">
        <v>39</v>
      </c>
      <c r="L122" s="21" t="s">
        <v>40</v>
      </c>
      <c r="M122" s="23">
        <v>27</v>
      </c>
      <c r="N122" s="21" t="s">
        <v>34</v>
      </c>
      <c r="O122" s="21" t="s">
        <v>28</v>
      </c>
      <c r="P122" s="21" t="s">
        <v>29</v>
      </c>
      <c r="Q122" s="21" t="s">
        <v>39</v>
      </c>
      <c r="R122" s="21" t="s">
        <v>40</v>
      </c>
      <c r="S122" s="23">
        <v>32</v>
      </c>
      <c r="T122" s="33"/>
      <c r="U122" s="21" t="s">
        <v>291</v>
      </c>
      <c r="V122" s="21">
        <v>1</v>
      </c>
    </row>
    <row r="123" spans="1:22">
      <c r="A123" s="30">
        <v>44537</v>
      </c>
      <c r="B123" s="21" t="s">
        <v>234</v>
      </c>
      <c r="C123" s="21" t="s">
        <v>283</v>
      </c>
      <c r="D123" s="21" t="s">
        <v>23</v>
      </c>
      <c r="E123" s="21" t="s">
        <v>37</v>
      </c>
      <c r="F123" s="21" t="s">
        <v>25</v>
      </c>
      <c r="G123" s="21" t="s">
        <v>26</v>
      </c>
      <c r="H123" s="21" t="s">
        <v>38</v>
      </c>
      <c r="I123" s="21" t="s">
        <v>28</v>
      </c>
      <c r="J123" s="21" t="s">
        <v>37</v>
      </c>
      <c r="K123" s="22" t="s">
        <v>39</v>
      </c>
      <c r="L123" s="21" t="s">
        <v>40</v>
      </c>
      <c r="M123" s="23">
        <v>41</v>
      </c>
      <c r="N123" s="21" t="s">
        <v>41</v>
      </c>
      <c r="O123" s="21" t="s">
        <v>141</v>
      </c>
      <c r="P123" s="21" t="s">
        <v>29</v>
      </c>
      <c r="Q123" s="21" t="s">
        <v>39</v>
      </c>
      <c r="R123" s="21" t="s">
        <v>40</v>
      </c>
      <c r="S123" s="23">
        <v>33</v>
      </c>
      <c r="T123" s="33"/>
      <c r="U123" s="43" t="s">
        <v>292</v>
      </c>
      <c r="V123" s="21">
        <v>1</v>
      </c>
    </row>
    <row r="124" spans="1:22">
      <c r="A124" s="30">
        <v>44538</v>
      </c>
      <c r="B124" s="21" t="s">
        <v>84</v>
      </c>
      <c r="C124" s="21" t="s">
        <v>280</v>
      </c>
      <c r="D124" s="21" t="s">
        <v>23</v>
      </c>
      <c r="E124" s="21" t="s">
        <v>37</v>
      </c>
      <c r="F124" s="21" t="s">
        <v>50</v>
      </c>
      <c r="G124" s="21" t="s">
        <v>47</v>
      </c>
      <c r="H124" s="21" t="s">
        <v>38</v>
      </c>
      <c r="I124" s="21" t="s">
        <v>28</v>
      </c>
      <c r="J124" s="21" t="s">
        <v>29</v>
      </c>
      <c r="K124" s="22" t="s">
        <v>39</v>
      </c>
      <c r="L124" s="21" t="s">
        <v>40</v>
      </c>
      <c r="M124" s="23">
        <v>25</v>
      </c>
      <c r="N124" s="21" t="s">
        <v>288</v>
      </c>
      <c r="O124" s="21" t="s">
        <v>288</v>
      </c>
      <c r="P124" s="21" t="s">
        <v>288</v>
      </c>
      <c r="Q124" s="21" t="s">
        <v>288</v>
      </c>
      <c r="R124" s="21" t="s">
        <v>288</v>
      </c>
      <c r="S124" s="23" t="s">
        <v>288</v>
      </c>
      <c r="T124" s="33" t="s">
        <v>18</v>
      </c>
      <c r="U124" s="21" t="s">
        <v>290</v>
      </c>
      <c r="V124" s="21">
        <v>1</v>
      </c>
    </row>
    <row r="125" spans="1:22">
      <c r="A125" s="30">
        <v>44541</v>
      </c>
      <c r="B125" s="21" t="s">
        <v>33</v>
      </c>
      <c r="C125" s="21" t="s">
        <v>285</v>
      </c>
      <c r="D125" s="21" t="s">
        <v>23</v>
      </c>
      <c r="E125" s="21" t="s">
        <v>37</v>
      </c>
      <c r="F125" s="21" t="s">
        <v>25</v>
      </c>
      <c r="G125" s="21" t="s">
        <v>26</v>
      </c>
      <c r="H125" s="21" t="s">
        <v>38</v>
      </c>
      <c r="I125" s="21" t="s">
        <v>28</v>
      </c>
      <c r="J125" s="21" t="s">
        <v>29</v>
      </c>
      <c r="K125" s="22" t="s">
        <v>39</v>
      </c>
      <c r="L125" s="21" t="s">
        <v>40</v>
      </c>
      <c r="M125" s="23">
        <v>56</v>
      </c>
      <c r="N125" s="21" t="s">
        <v>41</v>
      </c>
      <c r="O125" s="21" t="s">
        <v>141</v>
      </c>
      <c r="P125" s="21" t="s">
        <v>29</v>
      </c>
      <c r="Q125" s="21" t="s">
        <v>39</v>
      </c>
      <c r="R125" s="21" t="s">
        <v>40</v>
      </c>
      <c r="S125" s="23">
        <v>39</v>
      </c>
      <c r="T125" s="33"/>
      <c r="U125" s="21" t="s">
        <v>294</v>
      </c>
      <c r="V125" s="21">
        <v>1</v>
      </c>
    </row>
    <row r="126" spans="1:22">
      <c r="A126" s="30">
        <v>44543</v>
      </c>
      <c r="B126" s="21" t="s">
        <v>74</v>
      </c>
      <c r="C126" s="21" t="s">
        <v>280</v>
      </c>
      <c r="D126" s="21" t="s">
        <v>23</v>
      </c>
      <c r="E126" s="21" t="s">
        <v>37</v>
      </c>
      <c r="F126" s="21" t="s">
        <v>25</v>
      </c>
      <c r="G126" s="21" t="s">
        <v>26</v>
      </c>
      <c r="H126" s="21" t="s">
        <v>27</v>
      </c>
      <c r="I126" s="21" t="s">
        <v>141</v>
      </c>
      <c r="J126" s="21" t="s">
        <v>29</v>
      </c>
      <c r="K126" s="22" t="s">
        <v>39</v>
      </c>
      <c r="L126" s="21" t="s">
        <v>40</v>
      </c>
      <c r="M126" s="23">
        <v>36</v>
      </c>
      <c r="N126" s="21" t="s">
        <v>38</v>
      </c>
      <c r="O126" s="21" t="s">
        <v>28</v>
      </c>
      <c r="P126" s="21" t="s">
        <v>37</v>
      </c>
      <c r="Q126" s="21" t="s">
        <v>39</v>
      </c>
      <c r="R126" s="21" t="s">
        <v>40</v>
      </c>
      <c r="S126" s="23">
        <v>29</v>
      </c>
      <c r="T126" s="33"/>
      <c r="U126" s="43" t="s">
        <v>292</v>
      </c>
      <c r="V126" s="21">
        <v>1</v>
      </c>
    </row>
    <row r="127" spans="1:22">
      <c r="A127" s="30">
        <v>44544</v>
      </c>
      <c r="B127" s="21" t="s">
        <v>42</v>
      </c>
      <c r="C127" s="21" t="s">
        <v>280</v>
      </c>
      <c r="D127" s="21" t="s">
        <v>51</v>
      </c>
      <c r="E127" s="21" t="s">
        <v>37</v>
      </c>
      <c r="F127" s="21" t="s">
        <v>25</v>
      </c>
      <c r="G127" s="21" t="s">
        <v>47</v>
      </c>
      <c r="H127" s="21" t="s">
        <v>34</v>
      </c>
      <c r="I127" s="21" t="s">
        <v>28</v>
      </c>
      <c r="J127" s="21" t="s">
        <v>29</v>
      </c>
      <c r="K127" s="22" t="s">
        <v>39</v>
      </c>
      <c r="L127" s="21" t="s">
        <v>40</v>
      </c>
      <c r="M127" s="23">
        <v>36</v>
      </c>
      <c r="N127" s="21" t="s">
        <v>38</v>
      </c>
      <c r="O127" s="21" t="s">
        <v>28</v>
      </c>
      <c r="P127" s="21" t="s">
        <v>37</v>
      </c>
      <c r="Q127" s="21" t="s">
        <v>39</v>
      </c>
      <c r="R127" s="21" t="s">
        <v>40</v>
      </c>
      <c r="S127" s="23">
        <v>30</v>
      </c>
      <c r="T127" s="33"/>
      <c r="U127" s="43" t="s">
        <v>292</v>
      </c>
      <c r="V127" s="21">
        <v>1</v>
      </c>
    </row>
    <row r="128" spans="1:22">
      <c r="A128" s="30">
        <v>44547</v>
      </c>
      <c r="B128" s="21" t="s">
        <v>33</v>
      </c>
      <c r="C128" s="21" t="s">
        <v>285</v>
      </c>
      <c r="D128" s="21" t="s">
        <v>23</v>
      </c>
      <c r="E128" s="21" t="s">
        <v>37</v>
      </c>
      <c r="F128" s="21" t="s">
        <v>52</v>
      </c>
      <c r="G128" s="21" t="s">
        <v>275</v>
      </c>
      <c r="H128" s="21" t="s">
        <v>38</v>
      </c>
      <c r="I128" s="21" t="s">
        <v>28</v>
      </c>
      <c r="J128" s="21" t="s">
        <v>37</v>
      </c>
      <c r="K128" s="22" t="s">
        <v>39</v>
      </c>
      <c r="L128" s="21" t="s">
        <v>40</v>
      </c>
      <c r="M128" s="23">
        <v>36</v>
      </c>
      <c r="N128" s="21" t="s">
        <v>288</v>
      </c>
      <c r="O128" s="21" t="s">
        <v>288</v>
      </c>
      <c r="P128" s="21" t="s">
        <v>288</v>
      </c>
      <c r="Q128" s="21" t="s">
        <v>288</v>
      </c>
      <c r="R128" s="21" t="s">
        <v>288</v>
      </c>
      <c r="S128" s="23" t="s">
        <v>288</v>
      </c>
      <c r="T128" s="33"/>
      <c r="U128" s="43" t="s">
        <v>292</v>
      </c>
      <c r="V128" s="21">
        <v>1</v>
      </c>
    </row>
    <row r="129" spans="1:22">
      <c r="A129" s="30">
        <v>44558</v>
      </c>
      <c r="B129" s="21" t="s">
        <v>66</v>
      </c>
      <c r="C129" s="21" t="s">
        <v>283</v>
      </c>
      <c r="D129" s="21" t="s">
        <v>23</v>
      </c>
      <c r="E129" s="21" t="s">
        <v>37</v>
      </c>
      <c r="F129" s="21" t="s">
        <v>25</v>
      </c>
      <c r="G129" s="21" t="s">
        <v>26</v>
      </c>
      <c r="H129" s="21" t="s">
        <v>59</v>
      </c>
      <c r="I129" s="21" t="s">
        <v>141</v>
      </c>
      <c r="J129" s="21" t="s">
        <v>29</v>
      </c>
      <c r="K129" s="22" t="s">
        <v>39</v>
      </c>
      <c r="L129" s="21" t="s">
        <v>40</v>
      </c>
      <c r="M129" s="23">
        <v>43</v>
      </c>
      <c r="N129" s="21" t="s">
        <v>38</v>
      </c>
      <c r="O129" s="21" t="s">
        <v>28</v>
      </c>
      <c r="P129" s="21" t="s">
        <v>37</v>
      </c>
      <c r="Q129" s="21" t="s">
        <v>39</v>
      </c>
      <c r="R129" s="21" t="s">
        <v>40</v>
      </c>
      <c r="S129" s="23">
        <v>30</v>
      </c>
      <c r="T129" s="33"/>
      <c r="U129" s="43" t="s">
        <v>292</v>
      </c>
      <c r="V129" s="21">
        <v>1</v>
      </c>
    </row>
    <row r="130" spans="1:22">
      <c r="A130" s="30">
        <v>44561</v>
      </c>
      <c r="B130" s="21" t="s">
        <v>55</v>
      </c>
      <c r="C130" s="21" t="s">
        <v>279</v>
      </c>
      <c r="D130" s="21" t="s">
        <v>23</v>
      </c>
      <c r="E130" s="21" t="s">
        <v>37</v>
      </c>
      <c r="F130" s="21" t="s">
        <v>50</v>
      </c>
      <c r="G130" s="21" t="s">
        <v>47</v>
      </c>
      <c r="H130" s="21" t="s">
        <v>38</v>
      </c>
      <c r="I130" s="21" t="s">
        <v>28</v>
      </c>
      <c r="J130" s="21" t="s">
        <v>37</v>
      </c>
      <c r="K130" s="22" t="s">
        <v>39</v>
      </c>
      <c r="L130" s="21" t="s">
        <v>40</v>
      </c>
      <c r="M130" s="23">
        <v>22</v>
      </c>
      <c r="N130" s="21" t="s">
        <v>288</v>
      </c>
      <c r="O130" s="21" t="s">
        <v>288</v>
      </c>
      <c r="P130" s="21" t="s">
        <v>288</v>
      </c>
      <c r="Q130" s="21" t="s">
        <v>288</v>
      </c>
      <c r="R130" s="21" t="s">
        <v>288</v>
      </c>
      <c r="S130" s="23" t="s">
        <v>288</v>
      </c>
      <c r="T130" s="33" t="s">
        <v>18</v>
      </c>
      <c r="U130" s="21" t="s">
        <v>290</v>
      </c>
      <c r="V130" s="21">
        <v>1</v>
      </c>
    </row>
    <row r="131" spans="1:22">
      <c r="A131" s="31">
        <v>44563</v>
      </c>
      <c r="B131" s="24" t="s">
        <v>232</v>
      </c>
      <c r="C131" s="24" t="s">
        <v>280</v>
      </c>
      <c r="D131" s="24" t="s">
        <v>23</v>
      </c>
      <c r="E131" s="24" t="s">
        <v>56</v>
      </c>
      <c r="F131" s="24" t="s">
        <v>50</v>
      </c>
      <c r="G131" s="24" t="s">
        <v>47</v>
      </c>
      <c r="H131" s="25" t="s">
        <v>27</v>
      </c>
      <c r="I131" s="25" t="s">
        <v>141</v>
      </c>
      <c r="J131" s="25" t="s">
        <v>29</v>
      </c>
      <c r="K131" s="22" t="s">
        <v>39</v>
      </c>
      <c r="L131" s="25" t="s">
        <v>40</v>
      </c>
      <c r="M131" s="23">
        <v>39</v>
      </c>
      <c r="N131" s="21" t="s">
        <v>288</v>
      </c>
      <c r="O131" s="21" t="s">
        <v>288</v>
      </c>
      <c r="P131" s="21" t="s">
        <v>288</v>
      </c>
      <c r="Q131" s="21" t="s">
        <v>288</v>
      </c>
      <c r="R131" s="21" t="s">
        <v>288</v>
      </c>
      <c r="S131" s="23" t="s">
        <v>288</v>
      </c>
      <c r="T131" s="33" t="s">
        <v>18</v>
      </c>
      <c r="U131" s="43" t="s">
        <v>292</v>
      </c>
      <c r="V131" s="21">
        <v>1</v>
      </c>
    </row>
    <row r="132" spans="1:22">
      <c r="A132" s="31">
        <v>44563</v>
      </c>
      <c r="B132" s="24" t="s">
        <v>69</v>
      </c>
      <c r="C132" s="24" t="s">
        <v>278</v>
      </c>
      <c r="D132" s="24" t="s">
        <v>23</v>
      </c>
      <c r="E132" s="26" t="s">
        <v>37</v>
      </c>
      <c r="F132" s="24" t="s">
        <v>50</v>
      </c>
      <c r="G132" s="24" t="s">
        <v>47</v>
      </c>
      <c r="H132" s="25" t="s">
        <v>38</v>
      </c>
      <c r="I132" s="25" t="s">
        <v>28</v>
      </c>
      <c r="J132" s="25" t="s">
        <v>29</v>
      </c>
      <c r="K132" s="22" t="s">
        <v>39</v>
      </c>
      <c r="L132" s="25" t="s">
        <v>40</v>
      </c>
      <c r="M132" s="23">
        <v>27</v>
      </c>
      <c r="N132" s="21" t="s">
        <v>288</v>
      </c>
      <c r="O132" s="21" t="s">
        <v>288</v>
      </c>
      <c r="P132" s="21" t="s">
        <v>288</v>
      </c>
      <c r="Q132" s="21" t="s">
        <v>288</v>
      </c>
      <c r="R132" s="21" t="s">
        <v>288</v>
      </c>
      <c r="S132" s="23" t="s">
        <v>288</v>
      </c>
      <c r="T132" s="33" t="s">
        <v>18</v>
      </c>
      <c r="U132" s="21" t="s">
        <v>291</v>
      </c>
      <c r="V132" s="21">
        <v>1</v>
      </c>
    </row>
    <row r="133" spans="1:22">
      <c r="A133" s="31">
        <v>44564</v>
      </c>
      <c r="B133" s="24" t="s">
        <v>36</v>
      </c>
      <c r="C133" s="24" t="s">
        <v>276</v>
      </c>
      <c r="D133" s="24" t="s">
        <v>23</v>
      </c>
      <c r="E133" s="26" t="s">
        <v>37</v>
      </c>
      <c r="F133" s="24" t="s">
        <v>25</v>
      </c>
      <c r="G133" s="24" t="s">
        <v>26</v>
      </c>
      <c r="H133" s="25" t="s">
        <v>34</v>
      </c>
      <c r="I133" s="25" t="s">
        <v>28</v>
      </c>
      <c r="J133" s="25" t="s">
        <v>29</v>
      </c>
      <c r="K133" s="22" t="s">
        <v>39</v>
      </c>
      <c r="L133" s="25" t="s">
        <v>40</v>
      </c>
      <c r="M133" s="23">
        <v>43</v>
      </c>
      <c r="N133" s="25" t="s">
        <v>38</v>
      </c>
      <c r="O133" s="25" t="s">
        <v>28</v>
      </c>
      <c r="P133" s="25" t="s">
        <v>37</v>
      </c>
      <c r="Q133" s="25" t="s">
        <v>39</v>
      </c>
      <c r="R133" s="25" t="s">
        <v>40</v>
      </c>
      <c r="S133" s="23">
        <v>24</v>
      </c>
      <c r="T133" s="33"/>
      <c r="U133" s="43" t="s">
        <v>292</v>
      </c>
      <c r="V133" s="21">
        <v>1</v>
      </c>
    </row>
    <row r="134" spans="1:22">
      <c r="A134" s="31">
        <v>44565</v>
      </c>
      <c r="B134" s="24" t="s">
        <v>74</v>
      </c>
      <c r="C134" s="24" t="s">
        <v>280</v>
      </c>
      <c r="D134" s="24" t="s">
        <v>23</v>
      </c>
      <c r="E134" s="26" t="s">
        <v>37</v>
      </c>
      <c r="F134" s="24" t="s">
        <v>50</v>
      </c>
      <c r="G134" s="24" t="s">
        <v>47</v>
      </c>
      <c r="H134" s="25" t="s">
        <v>38</v>
      </c>
      <c r="I134" s="25" t="s">
        <v>28</v>
      </c>
      <c r="J134" s="25" t="s">
        <v>37</v>
      </c>
      <c r="K134" s="22" t="s">
        <v>39</v>
      </c>
      <c r="L134" s="25" t="s">
        <v>40</v>
      </c>
      <c r="M134" s="23">
        <v>32</v>
      </c>
      <c r="N134" s="21" t="s">
        <v>288</v>
      </c>
      <c r="O134" s="21" t="s">
        <v>288</v>
      </c>
      <c r="P134" s="21" t="s">
        <v>288</v>
      </c>
      <c r="Q134" s="21" t="s">
        <v>288</v>
      </c>
      <c r="R134" s="21" t="s">
        <v>288</v>
      </c>
      <c r="S134" s="23" t="s">
        <v>288</v>
      </c>
      <c r="T134" s="33" t="s">
        <v>18</v>
      </c>
      <c r="U134" s="21" t="s">
        <v>291</v>
      </c>
      <c r="V134" s="21">
        <v>1</v>
      </c>
    </row>
    <row r="135" spans="1:22">
      <c r="A135" s="31">
        <v>44565</v>
      </c>
      <c r="B135" s="24" t="s">
        <v>33</v>
      </c>
      <c r="C135" s="21" t="s">
        <v>285</v>
      </c>
      <c r="D135" s="24" t="s">
        <v>23</v>
      </c>
      <c r="E135" s="26" t="s">
        <v>37</v>
      </c>
      <c r="F135" s="24" t="s">
        <v>50</v>
      </c>
      <c r="G135" s="24" t="s">
        <v>26</v>
      </c>
      <c r="H135" s="25" t="s">
        <v>38</v>
      </c>
      <c r="I135" s="25" t="s">
        <v>28</v>
      </c>
      <c r="J135" s="25" t="s">
        <v>29</v>
      </c>
      <c r="K135" s="22" t="s">
        <v>39</v>
      </c>
      <c r="L135" s="25" t="s">
        <v>40</v>
      </c>
      <c r="M135" s="23">
        <v>56</v>
      </c>
      <c r="N135" s="21" t="s">
        <v>288</v>
      </c>
      <c r="O135" s="21" t="s">
        <v>288</v>
      </c>
      <c r="P135" s="21" t="s">
        <v>288</v>
      </c>
      <c r="Q135" s="21" t="s">
        <v>288</v>
      </c>
      <c r="R135" s="21" t="s">
        <v>288</v>
      </c>
      <c r="S135" s="23" t="s">
        <v>288</v>
      </c>
      <c r="T135" s="33" t="s">
        <v>18</v>
      </c>
      <c r="U135" s="21" t="s">
        <v>294</v>
      </c>
      <c r="V135" s="21">
        <v>1</v>
      </c>
    </row>
    <row r="136" spans="1:22">
      <c r="A136" s="31">
        <v>44568</v>
      </c>
      <c r="B136" s="24" t="s">
        <v>36</v>
      </c>
      <c r="C136" s="24" t="s">
        <v>276</v>
      </c>
      <c r="D136" s="24" t="s">
        <v>23</v>
      </c>
      <c r="E136" s="26" t="s">
        <v>37</v>
      </c>
      <c r="F136" s="24" t="s">
        <v>25</v>
      </c>
      <c r="G136" s="24" t="s">
        <v>26</v>
      </c>
      <c r="H136" s="25" t="s">
        <v>38</v>
      </c>
      <c r="I136" s="25" t="s">
        <v>28</v>
      </c>
      <c r="J136" s="25" t="s">
        <v>37</v>
      </c>
      <c r="K136" s="22" t="s">
        <v>39</v>
      </c>
      <c r="L136" s="25" t="s">
        <v>40</v>
      </c>
      <c r="M136" s="23">
        <v>45</v>
      </c>
      <c r="N136" s="25" t="s">
        <v>38</v>
      </c>
      <c r="O136" s="25" t="s">
        <v>28</v>
      </c>
      <c r="P136" s="25" t="s">
        <v>29</v>
      </c>
      <c r="Q136" s="25" t="s">
        <v>39</v>
      </c>
      <c r="R136" s="25" t="s">
        <v>40</v>
      </c>
      <c r="S136" s="23" t="s">
        <v>288</v>
      </c>
      <c r="T136" s="33"/>
      <c r="U136" s="43" t="s">
        <v>292</v>
      </c>
      <c r="V136" s="21">
        <v>1</v>
      </c>
    </row>
    <row r="137" spans="1:22">
      <c r="A137" s="31">
        <v>44570</v>
      </c>
      <c r="B137" s="24" t="s">
        <v>67</v>
      </c>
      <c r="C137" s="24" t="s">
        <v>278</v>
      </c>
      <c r="D137" s="24" t="s">
        <v>23</v>
      </c>
      <c r="E137" s="26" t="s">
        <v>37</v>
      </c>
      <c r="F137" s="24" t="s">
        <v>47</v>
      </c>
      <c r="G137" s="24" t="s">
        <v>47</v>
      </c>
      <c r="H137" s="25" t="s">
        <v>27</v>
      </c>
      <c r="I137" s="25" t="s">
        <v>141</v>
      </c>
      <c r="J137" s="25" t="s">
        <v>29</v>
      </c>
      <c r="K137" s="22" t="s">
        <v>39</v>
      </c>
      <c r="L137" s="25" t="s">
        <v>40</v>
      </c>
      <c r="M137" s="23">
        <v>27</v>
      </c>
      <c r="N137" s="25" t="s">
        <v>79</v>
      </c>
      <c r="O137" s="25" t="s">
        <v>28</v>
      </c>
      <c r="P137" s="25" t="s">
        <v>37</v>
      </c>
      <c r="Q137" s="25" t="s">
        <v>39</v>
      </c>
      <c r="R137" s="25" t="s">
        <v>40</v>
      </c>
      <c r="S137" s="23">
        <v>17</v>
      </c>
      <c r="T137" s="33"/>
      <c r="U137" s="21" t="s">
        <v>291</v>
      </c>
      <c r="V137" s="21">
        <v>1</v>
      </c>
    </row>
    <row r="138" spans="1:22">
      <c r="A138" s="31">
        <v>44574</v>
      </c>
      <c r="B138" s="24" t="s">
        <v>120</v>
      </c>
      <c r="C138" s="24" t="s">
        <v>276</v>
      </c>
      <c r="D138" s="24" t="s">
        <v>23</v>
      </c>
      <c r="E138" s="26" t="s">
        <v>37</v>
      </c>
      <c r="F138" s="24" t="s">
        <v>25</v>
      </c>
      <c r="G138" s="24" t="s">
        <v>26</v>
      </c>
      <c r="H138" s="25" t="s">
        <v>34</v>
      </c>
      <c r="I138" s="25" t="s">
        <v>28</v>
      </c>
      <c r="J138" s="25" t="s">
        <v>29</v>
      </c>
      <c r="K138" s="22" t="s">
        <v>39</v>
      </c>
      <c r="L138" s="25" t="s">
        <v>40</v>
      </c>
      <c r="M138" s="23">
        <v>43</v>
      </c>
      <c r="N138" s="25" t="s">
        <v>38</v>
      </c>
      <c r="O138" s="25" t="s">
        <v>28</v>
      </c>
      <c r="P138" s="25" t="s">
        <v>37</v>
      </c>
      <c r="Q138" s="25" t="s">
        <v>39</v>
      </c>
      <c r="R138" s="25" t="s">
        <v>40</v>
      </c>
      <c r="S138" s="23">
        <v>30</v>
      </c>
      <c r="T138" s="33"/>
      <c r="U138" s="43" t="s">
        <v>292</v>
      </c>
      <c r="V138" s="21">
        <v>1</v>
      </c>
    </row>
    <row r="139" spans="1:22">
      <c r="A139" s="31">
        <v>44576</v>
      </c>
      <c r="B139" s="24" t="s">
        <v>33</v>
      </c>
      <c r="C139" s="21" t="s">
        <v>285</v>
      </c>
      <c r="D139" s="24" t="s">
        <v>23</v>
      </c>
      <c r="E139" s="26" t="s">
        <v>37</v>
      </c>
      <c r="F139" s="24" t="s">
        <v>25</v>
      </c>
      <c r="G139" s="24" t="s">
        <v>26</v>
      </c>
      <c r="H139" s="25" t="s">
        <v>38</v>
      </c>
      <c r="I139" s="25" t="s">
        <v>28</v>
      </c>
      <c r="J139" s="25" t="s">
        <v>37</v>
      </c>
      <c r="K139" s="22" t="s">
        <v>39</v>
      </c>
      <c r="L139" s="25" t="s">
        <v>40</v>
      </c>
      <c r="M139" s="23">
        <v>29</v>
      </c>
      <c r="N139" s="25" t="s">
        <v>152</v>
      </c>
      <c r="O139" s="25" t="s">
        <v>141</v>
      </c>
      <c r="P139" s="25" t="s">
        <v>29</v>
      </c>
      <c r="Q139" s="25" t="s">
        <v>30</v>
      </c>
      <c r="R139" s="21" t="s">
        <v>288</v>
      </c>
      <c r="S139" s="23">
        <v>22</v>
      </c>
      <c r="T139" s="33"/>
      <c r="U139" s="21" t="s">
        <v>291</v>
      </c>
      <c r="V139" s="21">
        <v>1</v>
      </c>
    </row>
    <row r="140" spans="1:22">
      <c r="A140" s="31">
        <v>44576</v>
      </c>
      <c r="B140" s="24" t="s">
        <v>33</v>
      </c>
      <c r="C140" s="21" t="s">
        <v>285</v>
      </c>
      <c r="D140" s="24" t="s">
        <v>23</v>
      </c>
      <c r="E140" s="26" t="s">
        <v>37</v>
      </c>
      <c r="F140" s="24" t="s">
        <v>25</v>
      </c>
      <c r="G140" s="24" t="s">
        <v>26</v>
      </c>
      <c r="H140" s="25" t="s">
        <v>34</v>
      </c>
      <c r="I140" s="25" t="s">
        <v>28</v>
      </c>
      <c r="J140" s="25" t="s">
        <v>29</v>
      </c>
      <c r="K140" s="22" t="s">
        <v>39</v>
      </c>
      <c r="L140" s="25" t="s">
        <v>40</v>
      </c>
      <c r="M140" s="23">
        <v>36</v>
      </c>
      <c r="N140" s="25" t="s">
        <v>38</v>
      </c>
      <c r="O140" s="25" t="s">
        <v>28</v>
      </c>
      <c r="P140" s="25" t="s">
        <v>37</v>
      </c>
      <c r="Q140" s="25" t="s">
        <v>39</v>
      </c>
      <c r="R140" s="25" t="s">
        <v>40</v>
      </c>
      <c r="S140" s="23">
        <v>29</v>
      </c>
      <c r="T140" s="33"/>
      <c r="U140" s="43" t="s">
        <v>292</v>
      </c>
      <c r="V140" s="21">
        <v>1</v>
      </c>
    </row>
    <row r="141" spans="1:22">
      <c r="A141" s="31">
        <v>44578</v>
      </c>
      <c r="B141" s="24" t="s">
        <v>77</v>
      </c>
      <c r="C141" s="21" t="s">
        <v>283</v>
      </c>
      <c r="D141" s="24" t="s">
        <v>23</v>
      </c>
      <c r="E141" s="26" t="s">
        <v>37</v>
      </c>
      <c r="F141" s="24" t="s">
        <v>25</v>
      </c>
      <c r="G141" s="24" t="s">
        <v>26</v>
      </c>
      <c r="H141" s="25" t="s">
        <v>45</v>
      </c>
      <c r="I141" s="25" t="s">
        <v>141</v>
      </c>
      <c r="J141" s="25" t="s">
        <v>29</v>
      </c>
      <c r="K141" s="22" t="s">
        <v>39</v>
      </c>
      <c r="L141" s="25" t="s">
        <v>40</v>
      </c>
      <c r="M141" s="23">
        <v>41</v>
      </c>
      <c r="N141" s="25" t="s">
        <v>38</v>
      </c>
      <c r="O141" s="25" t="s">
        <v>28</v>
      </c>
      <c r="P141" s="25" t="s">
        <v>37</v>
      </c>
      <c r="Q141" s="25" t="s">
        <v>39</v>
      </c>
      <c r="R141" s="25" t="s">
        <v>40</v>
      </c>
      <c r="S141" s="23">
        <v>63</v>
      </c>
      <c r="T141" s="33"/>
      <c r="U141" s="43" t="s">
        <v>292</v>
      </c>
      <c r="V141" s="21">
        <v>1</v>
      </c>
    </row>
    <row r="142" spans="1:22">
      <c r="A142" s="31">
        <v>44579</v>
      </c>
      <c r="B142" s="24" t="s">
        <v>77</v>
      </c>
      <c r="C142" s="21" t="s">
        <v>283</v>
      </c>
      <c r="D142" s="24" t="s">
        <v>23</v>
      </c>
      <c r="E142" s="26" t="s">
        <v>37</v>
      </c>
      <c r="F142" s="24" t="s">
        <v>50</v>
      </c>
      <c r="G142" s="24" t="s">
        <v>26</v>
      </c>
      <c r="H142" s="25"/>
      <c r="I142" s="25"/>
      <c r="J142" s="25"/>
      <c r="K142" s="22"/>
      <c r="L142" s="25"/>
      <c r="M142" s="23" t="s">
        <v>288</v>
      </c>
      <c r="N142" s="21" t="s">
        <v>288</v>
      </c>
      <c r="O142" s="21" t="s">
        <v>288</v>
      </c>
      <c r="P142" s="21" t="s">
        <v>288</v>
      </c>
      <c r="Q142" s="21" t="s">
        <v>288</v>
      </c>
      <c r="R142" s="21" t="s">
        <v>288</v>
      </c>
      <c r="S142" s="23" t="s">
        <v>288</v>
      </c>
      <c r="T142" s="33" t="s">
        <v>18</v>
      </c>
      <c r="U142" s="21" t="s">
        <v>296</v>
      </c>
      <c r="V142" s="21">
        <v>1</v>
      </c>
    </row>
    <row r="143" spans="1:22">
      <c r="A143" s="31">
        <v>44582</v>
      </c>
      <c r="B143" s="24" t="s">
        <v>48</v>
      </c>
      <c r="C143" s="24" t="s">
        <v>281</v>
      </c>
      <c r="D143" s="24" t="s">
        <v>23</v>
      </c>
      <c r="E143" s="26" t="s">
        <v>37</v>
      </c>
      <c r="F143" s="24" t="s">
        <v>25</v>
      </c>
      <c r="G143" s="24" t="s">
        <v>26</v>
      </c>
      <c r="H143" s="25" t="s">
        <v>34</v>
      </c>
      <c r="I143" s="25" t="s">
        <v>28</v>
      </c>
      <c r="J143" s="25" t="s">
        <v>29</v>
      </c>
      <c r="K143" s="22" t="s">
        <v>39</v>
      </c>
      <c r="L143" s="25" t="s">
        <v>40</v>
      </c>
      <c r="M143" s="23">
        <v>30</v>
      </c>
      <c r="N143" s="25" t="s">
        <v>38</v>
      </c>
      <c r="O143" s="25" t="s">
        <v>28</v>
      </c>
      <c r="P143" s="25" t="s">
        <v>37</v>
      </c>
      <c r="Q143" s="25" t="s">
        <v>39</v>
      </c>
      <c r="R143" s="25" t="s">
        <v>58</v>
      </c>
      <c r="S143" s="23">
        <v>29</v>
      </c>
      <c r="T143" s="33"/>
      <c r="U143" s="21" t="s">
        <v>291</v>
      </c>
      <c r="V143" s="21">
        <v>1</v>
      </c>
    </row>
    <row r="144" spans="1:22">
      <c r="A144" s="31">
        <v>44587</v>
      </c>
      <c r="B144" s="24" t="s">
        <v>49</v>
      </c>
      <c r="C144" s="21" t="s">
        <v>285</v>
      </c>
      <c r="D144" s="24" t="s">
        <v>23</v>
      </c>
      <c r="E144" s="26" t="s">
        <v>37</v>
      </c>
      <c r="F144" s="24" t="s">
        <v>50</v>
      </c>
      <c r="G144" s="24" t="s">
        <v>26</v>
      </c>
      <c r="H144" s="25" t="s">
        <v>41</v>
      </c>
      <c r="I144" s="25" t="s">
        <v>141</v>
      </c>
      <c r="J144" s="25" t="s">
        <v>29</v>
      </c>
      <c r="K144" s="22" t="s">
        <v>39</v>
      </c>
      <c r="L144" s="25" t="s">
        <v>40</v>
      </c>
      <c r="M144" s="23">
        <v>51</v>
      </c>
      <c r="N144" s="21" t="s">
        <v>288</v>
      </c>
      <c r="O144" s="21" t="s">
        <v>288</v>
      </c>
      <c r="P144" s="21" t="s">
        <v>288</v>
      </c>
      <c r="Q144" s="21" t="s">
        <v>288</v>
      </c>
      <c r="R144" s="21" t="s">
        <v>288</v>
      </c>
      <c r="S144" s="23" t="s">
        <v>288</v>
      </c>
      <c r="T144" s="33" t="s">
        <v>18</v>
      </c>
      <c r="U144" s="21" t="s">
        <v>293</v>
      </c>
      <c r="V144" s="21">
        <v>1</v>
      </c>
    </row>
    <row r="145" spans="1:22">
      <c r="A145" s="31">
        <v>44587</v>
      </c>
      <c r="B145" s="24" t="s">
        <v>234</v>
      </c>
      <c r="C145" s="21" t="s">
        <v>283</v>
      </c>
      <c r="D145" s="24" t="s">
        <v>23</v>
      </c>
      <c r="E145" s="26" t="s">
        <v>37</v>
      </c>
      <c r="F145" s="24" t="s">
        <v>25</v>
      </c>
      <c r="G145" s="24" t="s">
        <v>82</v>
      </c>
      <c r="H145" s="25" t="s">
        <v>38</v>
      </c>
      <c r="I145" s="25" t="s">
        <v>28</v>
      </c>
      <c r="J145" s="25" t="s">
        <v>37</v>
      </c>
      <c r="K145" s="22" t="s">
        <v>39</v>
      </c>
      <c r="L145" s="25" t="s">
        <v>40</v>
      </c>
      <c r="M145" s="23" t="s">
        <v>288</v>
      </c>
      <c r="N145" s="21" t="s">
        <v>288</v>
      </c>
      <c r="O145" s="21" t="s">
        <v>288</v>
      </c>
      <c r="P145" s="21" t="s">
        <v>288</v>
      </c>
      <c r="Q145" s="21" t="s">
        <v>288</v>
      </c>
      <c r="R145" s="21" t="s">
        <v>288</v>
      </c>
      <c r="S145" s="23" t="s">
        <v>288</v>
      </c>
      <c r="T145" s="33"/>
      <c r="U145" s="21" t="s">
        <v>296</v>
      </c>
      <c r="V145" s="21">
        <v>1</v>
      </c>
    </row>
    <row r="146" spans="1:22">
      <c r="A146" s="31">
        <v>44592</v>
      </c>
      <c r="B146" s="24" t="s">
        <v>69</v>
      </c>
      <c r="C146" s="24" t="s">
        <v>278</v>
      </c>
      <c r="D146" s="24" t="s">
        <v>23</v>
      </c>
      <c r="E146" s="26" t="s">
        <v>37</v>
      </c>
      <c r="F146" s="24" t="s">
        <v>25</v>
      </c>
      <c r="G146" s="24" t="s">
        <v>26</v>
      </c>
      <c r="H146" s="25" t="s">
        <v>38</v>
      </c>
      <c r="I146" s="25" t="s">
        <v>28</v>
      </c>
      <c r="J146" s="25" t="s">
        <v>37</v>
      </c>
      <c r="K146" s="22" t="s">
        <v>39</v>
      </c>
      <c r="L146" s="25" t="s">
        <v>40</v>
      </c>
      <c r="M146" s="23">
        <v>26</v>
      </c>
      <c r="N146" s="25" t="s">
        <v>34</v>
      </c>
      <c r="O146" s="25" t="s">
        <v>28</v>
      </c>
      <c r="P146" s="25" t="s">
        <v>29</v>
      </c>
      <c r="Q146" s="25" t="s">
        <v>39</v>
      </c>
      <c r="R146" s="25" t="s">
        <v>40</v>
      </c>
      <c r="S146" s="23">
        <v>54</v>
      </c>
      <c r="T146" s="33"/>
      <c r="U146" s="21" t="s">
        <v>291</v>
      </c>
      <c r="V146" s="21">
        <v>1</v>
      </c>
    </row>
    <row r="147" spans="1:22">
      <c r="A147" s="31">
        <v>44593</v>
      </c>
      <c r="B147" s="24" t="s">
        <v>48</v>
      </c>
      <c r="C147" s="24" t="s">
        <v>281</v>
      </c>
      <c r="D147" s="24" t="s">
        <v>23</v>
      </c>
      <c r="E147" s="26" t="s">
        <v>37</v>
      </c>
      <c r="F147" s="24" t="s">
        <v>25</v>
      </c>
      <c r="G147" s="24" t="s">
        <v>26</v>
      </c>
      <c r="H147" s="25" t="s">
        <v>38</v>
      </c>
      <c r="I147" s="25" t="s">
        <v>28</v>
      </c>
      <c r="J147" s="25" t="s">
        <v>37</v>
      </c>
      <c r="K147" s="22" t="s">
        <v>39</v>
      </c>
      <c r="L147" s="25" t="s">
        <v>40</v>
      </c>
      <c r="M147" s="23">
        <v>25</v>
      </c>
      <c r="N147" s="25" t="s">
        <v>27</v>
      </c>
      <c r="O147" s="25" t="s">
        <v>28</v>
      </c>
      <c r="P147" s="25" t="s">
        <v>29</v>
      </c>
      <c r="Q147" s="25" t="s">
        <v>39</v>
      </c>
      <c r="R147" s="25" t="s">
        <v>40</v>
      </c>
      <c r="S147" s="23">
        <v>34</v>
      </c>
      <c r="T147" s="33"/>
      <c r="U147" s="21" t="s">
        <v>290</v>
      </c>
      <c r="V147" s="21">
        <v>1</v>
      </c>
    </row>
    <row r="148" spans="1:22">
      <c r="A148" s="31">
        <v>44594</v>
      </c>
      <c r="B148" s="24" t="s">
        <v>115</v>
      </c>
      <c r="C148" s="24" t="s">
        <v>281</v>
      </c>
      <c r="D148" s="24" t="s">
        <v>23</v>
      </c>
      <c r="E148" s="26" t="s">
        <v>37</v>
      </c>
      <c r="F148" s="24" t="s">
        <v>25</v>
      </c>
      <c r="G148" s="24" t="s">
        <v>26</v>
      </c>
      <c r="H148" s="25" t="s">
        <v>34</v>
      </c>
      <c r="I148" s="25" t="s">
        <v>28</v>
      </c>
      <c r="J148" s="25" t="s">
        <v>29</v>
      </c>
      <c r="K148" s="22" t="s">
        <v>39</v>
      </c>
      <c r="L148" s="25" t="s">
        <v>40</v>
      </c>
      <c r="M148" s="23">
        <v>28</v>
      </c>
      <c r="N148" s="25" t="s">
        <v>38</v>
      </c>
      <c r="O148" s="25" t="s">
        <v>28</v>
      </c>
      <c r="P148" s="25" t="s">
        <v>37</v>
      </c>
      <c r="Q148" s="25" t="s">
        <v>39</v>
      </c>
      <c r="R148" s="25" t="s">
        <v>40</v>
      </c>
      <c r="S148" s="23">
        <v>31</v>
      </c>
      <c r="T148" s="33"/>
      <c r="U148" s="21" t="s">
        <v>291</v>
      </c>
      <c r="V148" s="21">
        <v>1</v>
      </c>
    </row>
    <row r="149" spans="1:22">
      <c r="A149" s="31">
        <v>44596</v>
      </c>
      <c r="B149" s="24" t="s">
        <v>31</v>
      </c>
      <c r="C149" s="21" t="s">
        <v>283</v>
      </c>
      <c r="D149" s="24" t="s">
        <v>23</v>
      </c>
      <c r="E149" s="26" t="s">
        <v>37</v>
      </c>
      <c r="F149" s="24" t="s">
        <v>25</v>
      </c>
      <c r="G149" s="24" t="s">
        <v>26</v>
      </c>
      <c r="H149" s="25" t="s">
        <v>41</v>
      </c>
      <c r="I149" s="25" t="s">
        <v>141</v>
      </c>
      <c r="J149" s="25" t="s">
        <v>29</v>
      </c>
      <c r="K149" s="22" t="s">
        <v>39</v>
      </c>
      <c r="L149" s="25" t="s">
        <v>40</v>
      </c>
      <c r="M149" s="23">
        <v>45</v>
      </c>
      <c r="N149" s="25" t="s">
        <v>41</v>
      </c>
      <c r="O149" s="25" t="s">
        <v>141</v>
      </c>
      <c r="P149" s="25" t="s">
        <v>37</v>
      </c>
      <c r="Q149" s="25" t="s">
        <v>39</v>
      </c>
      <c r="R149" s="25" t="s">
        <v>40</v>
      </c>
      <c r="S149" s="23">
        <v>34</v>
      </c>
      <c r="T149" s="33"/>
      <c r="U149" s="43" t="s">
        <v>292</v>
      </c>
      <c r="V149" s="21">
        <v>1</v>
      </c>
    </row>
    <row r="150" spans="1:22">
      <c r="A150" s="31">
        <v>44596</v>
      </c>
      <c r="B150" s="24" t="s">
        <v>235</v>
      </c>
      <c r="C150" s="21" t="s">
        <v>283</v>
      </c>
      <c r="D150" s="24" t="s">
        <v>23</v>
      </c>
      <c r="E150" s="26" t="s">
        <v>37</v>
      </c>
      <c r="F150" s="24" t="s">
        <v>25</v>
      </c>
      <c r="G150" s="24" t="s">
        <v>26</v>
      </c>
      <c r="H150" s="25" t="s">
        <v>38</v>
      </c>
      <c r="I150" s="25" t="s">
        <v>28</v>
      </c>
      <c r="J150" s="25" t="s">
        <v>37</v>
      </c>
      <c r="K150" s="22" t="s">
        <v>39</v>
      </c>
      <c r="L150" s="25" t="s">
        <v>40</v>
      </c>
      <c r="M150" s="23">
        <v>43</v>
      </c>
      <c r="N150" s="25" t="s">
        <v>27</v>
      </c>
      <c r="O150" s="25" t="s">
        <v>28</v>
      </c>
      <c r="P150" s="25" t="s">
        <v>29</v>
      </c>
      <c r="Q150" s="25" t="s">
        <v>39</v>
      </c>
      <c r="R150" s="25" t="s">
        <v>40</v>
      </c>
      <c r="S150" s="23">
        <v>51</v>
      </c>
      <c r="T150" s="33"/>
      <c r="U150" s="43" t="s">
        <v>292</v>
      </c>
      <c r="V150" s="21">
        <v>1</v>
      </c>
    </row>
    <row r="151" spans="1:22">
      <c r="A151" s="31">
        <v>44597</v>
      </c>
      <c r="B151" s="24" t="s">
        <v>236</v>
      </c>
      <c r="C151" s="21" t="s">
        <v>285</v>
      </c>
      <c r="D151" s="24" t="s">
        <v>23</v>
      </c>
      <c r="E151" s="24" t="s">
        <v>56</v>
      </c>
      <c r="F151" s="24" t="s">
        <v>50</v>
      </c>
      <c r="G151" s="24" t="s">
        <v>26</v>
      </c>
      <c r="H151" s="25" t="s">
        <v>27</v>
      </c>
      <c r="I151" s="25" t="s">
        <v>28</v>
      </c>
      <c r="J151" s="25" t="s">
        <v>29</v>
      </c>
      <c r="K151" s="22" t="s">
        <v>39</v>
      </c>
      <c r="L151" s="25" t="s">
        <v>40</v>
      </c>
      <c r="M151" s="23">
        <v>23</v>
      </c>
      <c r="N151" s="21" t="s">
        <v>288</v>
      </c>
      <c r="O151" s="21" t="s">
        <v>288</v>
      </c>
      <c r="P151" s="21" t="s">
        <v>288</v>
      </c>
      <c r="Q151" s="21" t="s">
        <v>288</v>
      </c>
      <c r="R151" s="21" t="s">
        <v>288</v>
      </c>
      <c r="S151" s="23" t="s">
        <v>288</v>
      </c>
      <c r="T151" s="33" t="s">
        <v>18</v>
      </c>
      <c r="U151" s="21" t="s">
        <v>290</v>
      </c>
      <c r="V151" s="21">
        <v>1</v>
      </c>
    </row>
    <row r="152" spans="1:22">
      <c r="A152" s="31">
        <v>44598</v>
      </c>
      <c r="B152" s="24" t="s">
        <v>66</v>
      </c>
      <c r="C152" s="21" t="s">
        <v>283</v>
      </c>
      <c r="D152" s="24" t="s">
        <v>23</v>
      </c>
      <c r="E152" s="26" t="s">
        <v>37</v>
      </c>
      <c r="F152" s="24" t="s">
        <v>237</v>
      </c>
      <c r="G152" s="24" t="s">
        <v>26</v>
      </c>
      <c r="H152" s="25" t="s">
        <v>38</v>
      </c>
      <c r="I152" s="25" t="s">
        <v>28</v>
      </c>
      <c r="J152" s="25" t="s">
        <v>37</v>
      </c>
      <c r="K152" s="22" t="s">
        <v>39</v>
      </c>
      <c r="L152" s="25" t="s">
        <v>40</v>
      </c>
      <c r="M152" s="23">
        <v>26</v>
      </c>
      <c r="N152" s="21" t="s">
        <v>288</v>
      </c>
      <c r="O152" s="21" t="s">
        <v>288</v>
      </c>
      <c r="P152" s="21" t="s">
        <v>288</v>
      </c>
      <c r="Q152" s="21" t="s">
        <v>288</v>
      </c>
      <c r="R152" s="21" t="s">
        <v>288</v>
      </c>
      <c r="S152" s="23" t="s">
        <v>288</v>
      </c>
      <c r="T152" s="33"/>
      <c r="U152" s="21" t="s">
        <v>291</v>
      </c>
      <c r="V152" s="21">
        <v>1</v>
      </c>
    </row>
    <row r="153" spans="1:22">
      <c r="A153" s="31">
        <v>44600</v>
      </c>
      <c r="B153" s="24" t="s">
        <v>83</v>
      </c>
      <c r="C153" s="24" t="s">
        <v>280</v>
      </c>
      <c r="D153" s="24" t="s">
        <v>23</v>
      </c>
      <c r="E153" s="26" t="s">
        <v>37</v>
      </c>
      <c r="F153" s="24" t="s">
        <v>50</v>
      </c>
      <c r="G153" s="24" t="s">
        <v>47</v>
      </c>
      <c r="H153" s="25" t="s">
        <v>38</v>
      </c>
      <c r="I153" s="25" t="s">
        <v>28</v>
      </c>
      <c r="J153" s="25" t="s">
        <v>29</v>
      </c>
      <c r="K153" s="22" t="s">
        <v>39</v>
      </c>
      <c r="L153" s="25" t="s">
        <v>58</v>
      </c>
      <c r="M153" s="23">
        <v>25</v>
      </c>
      <c r="N153" s="21" t="s">
        <v>288</v>
      </c>
      <c r="O153" s="21" t="s">
        <v>288</v>
      </c>
      <c r="P153" s="21" t="s">
        <v>288</v>
      </c>
      <c r="Q153" s="21" t="s">
        <v>288</v>
      </c>
      <c r="R153" s="21" t="s">
        <v>288</v>
      </c>
      <c r="S153" s="23" t="s">
        <v>288</v>
      </c>
      <c r="T153" s="33" t="s">
        <v>18</v>
      </c>
      <c r="U153" s="21" t="s">
        <v>290</v>
      </c>
      <c r="V153" s="21">
        <v>1</v>
      </c>
    </row>
    <row r="154" spans="1:22">
      <c r="A154" s="31">
        <v>44617</v>
      </c>
      <c r="B154" s="24" t="s">
        <v>36</v>
      </c>
      <c r="C154" s="24" t="s">
        <v>276</v>
      </c>
      <c r="D154" s="24" t="s">
        <v>23</v>
      </c>
      <c r="E154" s="26" t="s">
        <v>37</v>
      </c>
      <c r="F154" s="24" t="s">
        <v>253</v>
      </c>
      <c r="G154" s="24" t="s">
        <v>26</v>
      </c>
      <c r="H154" s="25" t="s">
        <v>27</v>
      </c>
      <c r="I154" s="25" t="s">
        <v>28</v>
      </c>
      <c r="J154" s="25" t="s">
        <v>37</v>
      </c>
      <c r="K154" s="22" t="s">
        <v>39</v>
      </c>
      <c r="L154" s="25" t="s">
        <v>40</v>
      </c>
      <c r="M154" s="23">
        <v>62</v>
      </c>
      <c r="N154" s="25" t="s">
        <v>38</v>
      </c>
      <c r="O154" s="25" t="s">
        <v>28</v>
      </c>
      <c r="P154" s="25" t="s">
        <v>37</v>
      </c>
      <c r="Q154" s="25" t="s">
        <v>39</v>
      </c>
      <c r="R154" s="25" t="s">
        <v>40</v>
      </c>
      <c r="S154" s="23">
        <v>48</v>
      </c>
      <c r="T154" s="33"/>
      <c r="U154" s="21" t="s">
        <v>294</v>
      </c>
      <c r="V154" s="21">
        <v>1</v>
      </c>
    </row>
    <row r="155" spans="1:22">
      <c r="A155" s="31">
        <v>44617</v>
      </c>
      <c r="B155" s="24" t="s">
        <v>67</v>
      </c>
      <c r="C155" s="24" t="s">
        <v>278</v>
      </c>
      <c r="D155" s="24" t="s">
        <v>23</v>
      </c>
      <c r="E155" s="26" t="s">
        <v>37</v>
      </c>
      <c r="F155" s="24" t="s">
        <v>50</v>
      </c>
      <c r="G155" s="21" t="s">
        <v>275</v>
      </c>
      <c r="H155" s="25" t="s">
        <v>38</v>
      </c>
      <c r="I155" s="25" t="s">
        <v>28</v>
      </c>
      <c r="J155" s="25" t="s">
        <v>29</v>
      </c>
      <c r="K155" s="22" t="s">
        <v>39</v>
      </c>
      <c r="L155" s="25" t="s">
        <v>40</v>
      </c>
      <c r="M155" s="23">
        <v>25</v>
      </c>
      <c r="N155" s="21" t="s">
        <v>288</v>
      </c>
      <c r="O155" s="21" t="s">
        <v>288</v>
      </c>
      <c r="P155" s="21" t="s">
        <v>288</v>
      </c>
      <c r="Q155" s="21" t="s">
        <v>288</v>
      </c>
      <c r="R155" s="21" t="s">
        <v>288</v>
      </c>
      <c r="S155" s="23" t="s">
        <v>288</v>
      </c>
      <c r="T155" s="33" t="s">
        <v>18</v>
      </c>
      <c r="U155" s="21" t="s">
        <v>290</v>
      </c>
      <c r="V155" s="21">
        <v>1</v>
      </c>
    </row>
    <row r="156" spans="1:22">
      <c r="A156" s="31">
        <v>44617</v>
      </c>
      <c r="B156" s="24" t="s">
        <v>78</v>
      </c>
      <c r="C156" s="21" t="s">
        <v>283</v>
      </c>
      <c r="D156" s="24" t="s">
        <v>23</v>
      </c>
      <c r="E156" s="26" t="s">
        <v>37</v>
      </c>
      <c r="F156" s="24" t="s">
        <v>25</v>
      </c>
      <c r="G156" s="24" t="s">
        <v>26</v>
      </c>
      <c r="H156" s="25" t="s">
        <v>38</v>
      </c>
      <c r="I156" s="25" t="s">
        <v>28</v>
      </c>
      <c r="J156" s="25" t="s">
        <v>37</v>
      </c>
      <c r="K156" s="22" t="s">
        <v>39</v>
      </c>
      <c r="L156" s="25" t="s">
        <v>58</v>
      </c>
      <c r="M156" s="23">
        <v>33</v>
      </c>
      <c r="N156" s="25" t="s">
        <v>27</v>
      </c>
      <c r="O156" s="25" t="s">
        <v>28</v>
      </c>
      <c r="P156" s="25" t="s">
        <v>29</v>
      </c>
      <c r="Q156" s="25" t="s">
        <v>39</v>
      </c>
      <c r="R156" s="25" t="s">
        <v>40</v>
      </c>
      <c r="S156" s="23">
        <v>58</v>
      </c>
      <c r="T156" s="33"/>
      <c r="U156" s="21" t="s">
        <v>291</v>
      </c>
      <c r="V156" s="21">
        <v>1</v>
      </c>
    </row>
    <row r="157" spans="1:22">
      <c r="A157" s="31">
        <v>44617</v>
      </c>
      <c r="B157" s="24" t="s">
        <v>33</v>
      </c>
      <c r="C157" s="21" t="s">
        <v>285</v>
      </c>
      <c r="D157" s="24" t="s">
        <v>23</v>
      </c>
      <c r="E157" s="26" t="s">
        <v>37</v>
      </c>
      <c r="F157" s="24" t="s">
        <v>25</v>
      </c>
      <c r="G157" s="24" t="s">
        <v>26</v>
      </c>
      <c r="H157" s="25" t="s">
        <v>152</v>
      </c>
      <c r="I157" s="25" t="s">
        <v>141</v>
      </c>
      <c r="J157" s="25" t="s">
        <v>37</v>
      </c>
      <c r="K157" s="22" t="s">
        <v>39</v>
      </c>
      <c r="L157" s="25" t="s">
        <v>40</v>
      </c>
      <c r="M157" s="23">
        <v>45</v>
      </c>
      <c r="N157" s="25" t="s">
        <v>34</v>
      </c>
      <c r="O157" s="25" t="s">
        <v>28</v>
      </c>
      <c r="P157" s="25" t="s">
        <v>29</v>
      </c>
      <c r="Q157" s="25" t="s">
        <v>39</v>
      </c>
      <c r="R157" s="25" t="s">
        <v>40</v>
      </c>
      <c r="S157" s="23">
        <v>66</v>
      </c>
      <c r="T157" s="33"/>
      <c r="U157" s="43" t="s">
        <v>292</v>
      </c>
      <c r="V157" s="21">
        <v>1</v>
      </c>
    </row>
    <row r="158" spans="1:22">
      <c r="A158" s="31">
        <v>44619</v>
      </c>
      <c r="B158" s="24" t="s">
        <v>33</v>
      </c>
      <c r="C158" s="21" t="s">
        <v>285</v>
      </c>
      <c r="D158" s="24" t="s">
        <v>23</v>
      </c>
      <c r="E158" s="26" t="s">
        <v>37</v>
      </c>
      <c r="F158" s="24" t="s">
        <v>50</v>
      </c>
      <c r="G158" s="24" t="s">
        <v>26</v>
      </c>
      <c r="H158" s="25" t="s">
        <v>38</v>
      </c>
      <c r="I158" s="25" t="s">
        <v>28</v>
      </c>
      <c r="J158" s="25" t="s">
        <v>37</v>
      </c>
      <c r="K158" s="22" t="s">
        <v>39</v>
      </c>
      <c r="L158" s="25" t="s">
        <v>40</v>
      </c>
      <c r="M158" s="23">
        <v>26</v>
      </c>
      <c r="N158" s="21" t="s">
        <v>288</v>
      </c>
      <c r="O158" s="21" t="s">
        <v>288</v>
      </c>
      <c r="P158" s="21" t="s">
        <v>288</v>
      </c>
      <c r="Q158" s="21" t="s">
        <v>288</v>
      </c>
      <c r="R158" s="21" t="s">
        <v>288</v>
      </c>
      <c r="S158" s="23" t="s">
        <v>288</v>
      </c>
      <c r="T158" s="33" t="s">
        <v>18</v>
      </c>
      <c r="U158" s="21" t="s">
        <v>291</v>
      </c>
      <c r="V158" s="21">
        <v>1</v>
      </c>
    </row>
    <row r="159" spans="1:22">
      <c r="A159" s="31">
        <v>44622</v>
      </c>
      <c r="B159" s="24" t="s">
        <v>33</v>
      </c>
      <c r="C159" s="21" t="s">
        <v>285</v>
      </c>
      <c r="D159" s="24" t="s">
        <v>23</v>
      </c>
      <c r="E159" s="26" t="s">
        <v>37</v>
      </c>
      <c r="F159" s="24" t="s">
        <v>25</v>
      </c>
      <c r="G159" s="24" t="s">
        <v>26</v>
      </c>
      <c r="H159" s="25" t="s">
        <v>59</v>
      </c>
      <c r="I159" s="25" t="s">
        <v>141</v>
      </c>
      <c r="J159" s="25" t="s">
        <v>29</v>
      </c>
      <c r="K159" s="22" t="s">
        <v>39</v>
      </c>
      <c r="L159" s="25" t="s">
        <v>40</v>
      </c>
      <c r="M159" s="23">
        <v>43</v>
      </c>
      <c r="N159" s="25" t="s">
        <v>57</v>
      </c>
      <c r="O159" s="25" t="s">
        <v>141</v>
      </c>
      <c r="P159" s="25" t="s">
        <v>37</v>
      </c>
      <c r="Q159" s="25" t="s">
        <v>39</v>
      </c>
      <c r="R159" s="25" t="s">
        <v>40</v>
      </c>
      <c r="S159" s="23">
        <v>36</v>
      </c>
      <c r="T159" s="33"/>
      <c r="U159" s="43" t="s">
        <v>292</v>
      </c>
      <c r="V159" s="21">
        <v>1</v>
      </c>
    </row>
    <row r="160" spans="1:22">
      <c r="A160" s="31">
        <v>44625</v>
      </c>
      <c r="B160" s="24" t="s">
        <v>42</v>
      </c>
      <c r="C160" s="24" t="s">
        <v>280</v>
      </c>
      <c r="D160" s="24" t="s">
        <v>23</v>
      </c>
      <c r="E160" s="24" t="s">
        <v>37</v>
      </c>
      <c r="F160" s="24" t="s">
        <v>50</v>
      </c>
      <c r="G160" s="21" t="s">
        <v>275</v>
      </c>
      <c r="H160" s="25" t="s">
        <v>38</v>
      </c>
      <c r="I160" s="25" t="s">
        <v>28</v>
      </c>
      <c r="J160" s="25" t="s">
        <v>37</v>
      </c>
      <c r="K160" s="22" t="s">
        <v>39</v>
      </c>
      <c r="L160" s="25" t="s">
        <v>58</v>
      </c>
      <c r="M160" s="23">
        <v>25</v>
      </c>
      <c r="N160" s="21" t="s">
        <v>288</v>
      </c>
      <c r="O160" s="21" t="s">
        <v>288</v>
      </c>
      <c r="P160" s="21" t="s">
        <v>288</v>
      </c>
      <c r="Q160" s="21" t="s">
        <v>288</v>
      </c>
      <c r="R160" s="21" t="s">
        <v>288</v>
      </c>
      <c r="S160" s="23" t="s">
        <v>288</v>
      </c>
      <c r="T160" s="33" t="s">
        <v>18</v>
      </c>
      <c r="U160" s="21" t="s">
        <v>290</v>
      </c>
      <c r="V160" s="21">
        <v>1</v>
      </c>
    </row>
    <row r="161" spans="1:22">
      <c r="A161" s="31">
        <v>44626</v>
      </c>
      <c r="B161" s="24" t="s">
        <v>33</v>
      </c>
      <c r="C161" s="21" t="s">
        <v>285</v>
      </c>
      <c r="D161" s="24" t="s">
        <v>23</v>
      </c>
      <c r="E161" s="26" t="s">
        <v>37</v>
      </c>
      <c r="F161" s="24" t="s">
        <v>52</v>
      </c>
      <c r="G161" s="21" t="s">
        <v>275</v>
      </c>
      <c r="H161" s="25" t="s">
        <v>38</v>
      </c>
      <c r="I161" s="25" t="s">
        <v>28</v>
      </c>
      <c r="J161" s="25" t="s">
        <v>37</v>
      </c>
      <c r="K161" s="22" t="s">
        <v>39</v>
      </c>
      <c r="L161" s="25" t="s">
        <v>58</v>
      </c>
      <c r="M161" s="23">
        <v>39</v>
      </c>
      <c r="N161" s="21" t="s">
        <v>288</v>
      </c>
      <c r="O161" s="21" t="s">
        <v>288</v>
      </c>
      <c r="P161" s="21" t="s">
        <v>288</v>
      </c>
      <c r="Q161" s="21" t="s">
        <v>288</v>
      </c>
      <c r="R161" s="21" t="s">
        <v>288</v>
      </c>
      <c r="S161" s="23" t="s">
        <v>288</v>
      </c>
      <c r="T161" s="33"/>
      <c r="U161" s="43" t="s">
        <v>292</v>
      </c>
      <c r="V161" s="21">
        <v>1</v>
      </c>
    </row>
    <row r="162" spans="1:22">
      <c r="A162" s="31">
        <v>44628</v>
      </c>
      <c r="B162" s="24" t="s">
        <v>238</v>
      </c>
      <c r="C162" s="24" t="s">
        <v>281</v>
      </c>
      <c r="D162" s="24" t="s">
        <v>51</v>
      </c>
      <c r="E162" s="24" t="s">
        <v>37</v>
      </c>
      <c r="F162" s="24" t="s">
        <v>25</v>
      </c>
      <c r="G162" s="24" t="s">
        <v>26</v>
      </c>
      <c r="H162" s="25" t="s">
        <v>34</v>
      </c>
      <c r="I162" s="25" t="s">
        <v>28</v>
      </c>
      <c r="J162" s="25" t="s">
        <v>29</v>
      </c>
      <c r="K162" s="22" t="s">
        <v>39</v>
      </c>
      <c r="L162" s="25" t="s">
        <v>40</v>
      </c>
      <c r="M162" s="23">
        <v>53</v>
      </c>
      <c r="N162" s="25" t="s">
        <v>38</v>
      </c>
      <c r="O162" s="25" t="s">
        <v>28</v>
      </c>
      <c r="P162" s="25" t="s">
        <v>37</v>
      </c>
      <c r="Q162" s="25" t="s">
        <v>39</v>
      </c>
      <c r="R162" s="25" t="s">
        <v>40</v>
      </c>
      <c r="S162" s="23">
        <v>36</v>
      </c>
      <c r="T162" s="33"/>
      <c r="U162" s="21" t="s">
        <v>293</v>
      </c>
      <c r="V162" s="21">
        <v>1</v>
      </c>
    </row>
    <row r="163" spans="1:22">
      <c r="A163" s="31">
        <v>44638</v>
      </c>
      <c r="B163" s="24" t="s">
        <v>42</v>
      </c>
      <c r="C163" s="24" t="s">
        <v>280</v>
      </c>
      <c r="D163" s="24" t="s">
        <v>51</v>
      </c>
      <c r="E163" s="26" t="s">
        <v>37</v>
      </c>
      <c r="F163" s="24" t="s">
        <v>25</v>
      </c>
      <c r="G163" s="24" t="s">
        <v>26</v>
      </c>
      <c r="H163" s="25" t="s">
        <v>34</v>
      </c>
      <c r="I163" s="25" t="s">
        <v>28</v>
      </c>
      <c r="J163" s="25" t="s">
        <v>29</v>
      </c>
      <c r="K163" s="22" t="s">
        <v>39</v>
      </c>
      <c r="L163" s="25" t="s">
        <v>40</v>
      </c>
      <c r="M163" s="23">
        <v>41</v>
      </c>
      <c r="N163" s="25" t="s">
        <v>38</v>
      </c>
      <c r="O163" s="25" t="s">
        <v>28</v>
      </c>
      <c r="P163" s="25" t="s">
        <v>29</v>
      </c>
      <c r="Q163" s="25" t="s">
        <v>39</v>
      </c>
      <c r="R163" s="25" t="s">
        <v>40</v>
      </c>
      <c r="S163" s="23">
        <v>28</v>
      </c>
      <c r="T163" s="33"/>
      <c r="U163" s="43" t="s">
        <v>292</v>
      </c>
      <c r="V163" s="21">
        <v>1</v>
      </c>
    </row>
    <row r="164" spans="1:22">
      <c r="A164" s="31">
        <v>44639</v>
      </c>
      <c r="B164" s="24" t="s">
        <v>71</v>
      </c>
      <c r="C164" s="24" t="s">
        <v>279</v>
      </c>
      <c r="D164" s="24" t="s">
        <v>23</v>
      </c>
      <c r="E164" s="26" t="s">
        <v>37</v>
      </c>
      <c r="F164" s="24" t="s">
        <v>25</v>
      </c>
      <c r="G164" s="24" t="s">
        <v>47</v>
      </c>
      <c r="H164" s="25" t="s">
        <v>38</v>
      </c>
      <c r="I164" s="25" t="s">
        <v>28</v>
      </c>
      <c r="J164" s="25" t="s">
        <v>37</v>
      </c>
      <c r="K164" s="22" t="s">
        <v>30</v>
      </c>
      <c r="L164" s="25"/>
      <c r="M164" s="23">
        <v>31</v>
      </c>
      <c r="N164" s="21" t="s">
        <v>288</v>
      </c>
      <c r="O164" s="21" t="s">
        <v>288</v>
      </c>
      <c r="P164" s="21" t="s">
        <v>288</v>
      </c>
      <c r="Q164" s="21" t="s">
        <v>288</v>
      </c>
      <c r="R164" s="21" t="s">
        <v>288</v>
      </c>
      <c r="S164" s="23" t="s">
        <v>288</v>
      </c>
      <c r="T164" s="33"/>
      <c r="U164" s="21" t="s">
        <v>291</v>
      </c>
      <c r="V164" s="21">
        <v>1</v>
      </c>
    </row>
    <row r="165" spans="1:22">
      <c r="A165" s="31">
        <v>44639</v>
      </c>
      <c r="B165" s="24" t="s">
        <v>77</v>
      </c>
      <c r="C165" s="21" t="s">
        <v>283</v>
      </c>
      <c r="D165" s="24" t="s">
        <v>23</v>
      </c>
      <c r="E165" s="24" t="s">
        <v>37</v>
      </c>
      <c r="F165" s="24" t="s">
        <v>25</v>
      </c>
      <c r="G165" s="24" t="s">
        <v>26</v>
      </c>
      <c r="H165" s="25" t="s">
        <v>152</v>
      </c>
      <c r="I165" s="25" t="s">
        <v>141</v>
      </c>
      <c r="J165" s="25" t="s">
        <v>29</v>
      </c>
      <c r="K165" s="22" t="s">
        <v>39</v>
      </c>
      <c r="L165" s="25" t="s">
        <v>40</v>
      </c>
      <c r="M165" s="23">
        <v>40</v>
      </c>
      <c r="N165" s="25" t="s">
        <v>38</v>
      </c>
      <c r="O165" s="25" t="s">
        <v>28</v>
      </c>
      <c r="P165" s="25" t="s">
        <v>29</v>
      </c>
      <c r="Q165" s="25" t="s">
        <v>39</v>
      </c>
      <c r="R165" s="25" t="s">
        <v>40</v>
      </c>
      <c r="S165" s="23">
        <v>28</v>
      </c>
      <c r="T165" s="33"/>
      <c r="U165" s="43" t="s">
        <v>292</v>
      </c>
      <c r="V165" s="21">
        <v>1</v>
      </c>
    </row>
    <row r="166" spans="1:22">
      <c r="A166" s="31">
        <v>44641</v>
      </c>
      <c r="B166" s="24" t="s">
        <v>239</v>
      </c>
      <c r="C166" s="21" t="s">
        <v>285</v>
      </c>
      <c r="D166" s="24" t="s">
        <v>23</v>
      </c>
      <c r="E166" s="26" t="s">
        <v>37</v>
      </c>
      <c r="F166" s="24" t="s">
        <v>25</v>
      </c>
      <c r="G166" s="24" t="s">
        <v>26</v>
      </c>
      <c r="H166" s="25" t="s">
        <v>34</v>
      </c>
      <c r="I166" s="25" t="s">
        <v>28</v>
      </c>
      <c r="J166" s="25" t="s">
        <v>29</v>
      </c>
      <c r="K166" s="22" t="s">
        <v>39</v>
      </c>
      <c r="L166" s="25" t="s">
        <v>40</v>
      </c>
      <c r="M166" s="23">
        <v>69</v>
      </c>
      <c r="N166" s="25" t="s">
        <v>38</v>
      </c>
      <c r="O166" s="25" t="s">
        <v>28</v>
      </c>
      <c r="P166" s="25" t="s">
        <v>37</v>
      </c>
      <c r="Q166" s="25" t="s">
        <v>39</v>
      </c>
      <c r="R166" s="25" t="s">
        <v>40</v>
      </c>
      <c r="S166" s="23">
        <v>28</v>
      </c>
      <c r="T166" s="33"/>
      <c r="U166" s="21" t="s">
        <v>295</v>
      </c>
      <c r="V166" s="21">
        <v>1</v>
      </c>
    </row>
    <row r="167" spans="1:22">
      <c r="A167" s="31">
        <v>44643</v>
      </c>
      <c r="B167" s="24" t="s">
        <v>63</v>
      </c>
      <c r="C167" s="24" t="s">
        <v>277</v>
      </c>
      <c r="D167" s="24" t="s">
        <v>51</v>
      </c>
      <c r="E167" s="26" t="s">
        <v>37</v>
      </c>
      <c r="F167" s="24" t="s">
        <v>50</v>
      </c>
      <c r="G167" s="24" t="s">
        <v>47</v>
      </c>
      <c r="H167" s="25" t="s">
        <v>34</v>
      </c>
      <c r="I167" s="25" t="s">
        <v>28</v>
      </c>
      <c r="J167" s="25" t="s">
        <v>29</v>
      </c>
      <c r="K167" s="22" t="s">
        <v>30</v>
      </c>
      <c r="L167" s="25"/>
      <c r="M167" s="23">
        <v>58</v>
      </c>
      <c r="N167" s="21" t="s">
        <v>288</v>
      </c>
      <c r="O167" s="21" t="s">
        <v>288</v>
      </c>
      <c r="P167" s="21" t="s">
        <v>288</v>
      </c>
      <c r="Q167" s="21" t="s">
        <v>288</v>
      </c>
      <c r="R167" s="21" t="s">
        <v>288</v>
      </c>
      <c r="S167" s="23" t="s">
        <v>288</v>
      </c>
      <c r="T167" s="33" t="s">
        <v>18</v>
      </c>
      <c r="U167" s="21" t="s">
        <v>294</v>
      </c>
      <c r="V167" s="21">
        <v>1</v>
      </c>
    </row>
    <row r="168" spans="1:22">
      <c r="A168" s="31">
        <v>44644</v>
      </c>
      <c r="B168" s="24" t="s">
        <v>49</v>
      </c>
      <c r="C168" s="21" t="s">
        <v>285</v>
      </c>
      <c r="D168" s="24" t="s">
        <v>23</v>
      </c>
      <c r="E168" s="26" t="s">
        <v>37</v>
      </c>
      <c r="F168" s="24" t="s">
        <v>25</v>
      </c>
      <c r="G168" s="24" t="s">
        <v>26</v>
      </c>
      <c r="H168" s="25" t="s">
        <v>88</v>
      </c>
      <c r="I168" s="25" t="s">
        <v>141</v>
      </c>
      <c r="J168" s="25" t="s">
        <v>29</v>
      </c>
      <c r="K168" s="22" t="s">
        <v>39</v>
      </c>
      <c r="L168" s="25" t="s">
        <v>40</v>
      </c>
      <c r="M168" s="23">
        <v>54</v>
      </c>
      <c r="N168" s="25" t="s">
        <v>57</v>
      </c>
      <c r="O168" s="25" t="s">
        <v>141</v>
      </c>
      <c r="P168" s="25" t="s">
        <v>29</v>
      </c>
      <c r="Q168" s="25" t="s">
        <v>39</v>
      </c>
      <c r="R168" s="25" t="s">
        <v>40</v>
      </c>
      <c r="S168" s="23">
        <v>40</v>
      </c>
      <c r="T168" s="33"/>
      <c r="U168" s="21" t="s">
        <v>293</v>
      </c>
      <c r="V168" s="21">
        <v>1</v>
      </c>
    </row>
    <row r="169" spans="1:22">
      <c r="A169" s="31">
        <v>44645</v>
      </c>
      <c r="B169" s="24" t="s">
        <v>36</v>
      </c>
      <c r="C169" s="24" t="s">
        <v>276</v>
      </c>
      <c r="D169" s="24" t="s">
        <v>23</v>
      </c>
      <c r="E169" s="24" t="s">
        <v>37</v>
      </c>
      <c r="F169" s="24" t="s">
        <v>25</v>
      </c>
      <c r="G169" s="24" t="s">
        <v>26</v>
      </c>
      <c r="H169" s="25" t="s">
        <v>38</v>
      </c>
      <c r="I169" s="25" t="s">
        <v>28</v>
      </c>
      <c r="J169" s="25" t="s">
        <v>37</v>
      </c>
      <c r="K169" s="22" t="s">
        <v>39</v>
      </c>
      <c r="L169" s="25" t="s">
        <v>40</v>
      </c>
      <c r="M169" s="23">
        <v>22</v>
      </c>
      <c r="N169" s="25" t="s">
        <v>27</v>
      </c>
      <c r="O169" s="25" t="s">
        <v>28</v>
      </c>
      <c r="P169" s="25" t="s">
        <v>29</v>
      </c>
      <c r="Q169" s="25" t="s">
        <v>39</v>
      </c>
      <c r="R169" s="25" t="s">
        <v>40</v>
      </c>
      <c r="S169" s="23">
        <v>50</v>
      </c>
      <c r="T169" s="33"/>
      <c r="U169" s="21" t="s">
        <v>290</v>
      </c>
      <c r="V169" s="21">
        <v>1</v>
      </c>
    </row>
    <row r="170" spans="1:22">
      <c r="A170" s="31">
        <v>44645</v>
      </c>
      <c r="B170" s="24" t="s">
        <v>114</v>
      </c>
      <c r="C170" s="24" t="s">
        <v>278</v>
      </c>
      <c r="D170" s="24" t="s">
        <v>23</v>
      </c>
      <c r="E170" s="26" t="s">
        <v>37</v>
      </c>
      <c r="F170" s="24" t="s">
        <v>25</v>
      </c>
      <c r="G170" s="24" t="s">
        <v>26</v>
      </c>
      <c r="H170" s="25" t="s">
        <v>38</v>
      </c>
      <c r="I170" s="25" t="s">
        <v>28</v>
      </c>
      <c r="J170" s="25" t="s">
        <v>37</v>
      </c>
      <c r="K170" s="22" t="s">
        <v>39</v>
      </c>
      <c r="L170" s="25" t="s">
        <v>40</v>
      </c>
      <c r="M170" s="23">
        <v>26</v>
      </c>
      <c r="N170" s="25" t="s">
        <v>34</v>
      </c>
      <c r="O170" s="25" t="s">
        <v>28</v>
      </c>
      <c r="P170" s="25" t="s">
        <v>29</v>
      </c>
      <c r="Q170" s="25" t="s">
        <v>39</v>
      </c>
      <c r="R170" s="25" t="s">
        <v>40</v>
      </c>
      <c r="S170" s="23">
        <v>29</v>
      </c>
      <c r="T170" s="33"/>
      <c r="U170" s="21" t="s">
        <v>291</v>
      </c>
      <c r="V170" s="21">
        <v>1</v>
      </c>
    </row>
    <row r="171" spans="1:22">
      <c r="A171" s="31">
        <v>44645</v>
      </c>
      <c r="B171" s="24" t="s">
        <v>49</v>
      </c>
      <c r="C171" s="21" t="s">
        <v>285</v>
      </c>
      <c r="D171" s="24" t="s">
        <v>23</v>
      </c>
      <c r="E171" s="26" t="s">
        <v>37</v>
      </c>
      <c r="F171" s="24" t="s">
        <v>52</v>
      </c>
      <c r="G171" s="21" t="s">
        <v>275</v>
      </c>
      <c r="H171" s="25" t="s">
        <v>38</v>
      </c>
      <c r="I171" s="25" t="s">
        <v>28</v>
      </c>
      <c r="J171" s="25" t="s">
        <v>37</v>
      </c>
      <c r="K171" s="22" t="s">
        <v>39</v>
      </c>
      <c r="L171" s="25" t="s">
        <v>40</v>
      </c>
      <c r="M171" s="23">
        <v>33</v>
      </c>
      <c r="N171" s="21" t="s">
        <v>288</v>
      </c>
      <c r="O171" s="21" t="s">
        <v>288</v>
      </c>
      <c r="P171" s="21" t="s">
        <v>288</v>
      </c>
      <c r="Q171" s="21" t="s">
        <v>288</v>
      </c>
      <c r="R171" s="21" t="s">
        <v>288</v>
      </c>
      <c r="S171" s="23" t="s">
        <v>288</v>
      </c>
      <c r="T171" s="33"/>
      <c r="U171" s="21" t="s">
        <v>291</v>
      </c>
      <c r="V171" s="21">
        <v>1</v>
      </c>
    </row>
    <row r="172" spans="1:22">
      <c r="A172" s="31">
        <v>44650</v>
      </c>
      <c r="B172" s="24" t="s">
        <v>48</v>
      </c>
      <c r="C172" s="24" t="s">
        <v>281</v>
      </c>
      <c r="D172" s="24" t="s">
        <v>23</v>
      </c>
      <c r="E172" s="24" t="s">
        <v>56</v>
      </c>
      <c r="F172" s="24" t="s">
        <v>25</v>
      </c>
      <c r="G172" s="24" t="s">
        <v>26</v>
      </c>
      <c r="H172" s="25" t="s">
        <v>79</v>
      </c>
      <c r="I172" s="25" t="s">
        <v>28</v>
      </c>
      <c r="J172" s="25" t="s">
        <v>37</v>
      </c>
      <c r="K172" s="22" t="s">
        <v>39</v>
      </c>
      <c r="L172" s="25" t="s">
        <v>40</v>
      </c>
      <c r="M172" s="23" t="s">
        <v>288</v>
      </c>
      <c r="N172" s="25" t="s">
        <v>38</v>
      </c>
      <c r="O172" s="25" t="s">
        <v>28</v>
      </c>
      <c r="P172" s="25" t="s">
        <v>29</v>
      </c>
      <c r="Q172" s="25" t="s">
        <v>39</v>
      </c>
      <c r="R172" s="25" t="s">
        <v>40</v>
      </c>
      <c r="S172" s="23">
        <v>43</v>
      </c>
      <c r="T172" s="33"/>
      <c r="U172" s="21" t="s">
        <v>296</v>
      </c>
      <c r="V172" s="21">
        <v>1</v>
      </c>
    </row>
    <row r="173" spans="1:22">
      <c r="A173" s="31">
        <v>44655</v>
      </c>
      <c r="B173" s="24" t="s">
        <v>240</v>
      </c>
      <c r="C173" s="24" t="s">
        <v>280</v>
      </c>
      <c r="D173" s="24" t="s">
        <v>23</v>
      </c>
      <c r="E173" s="26" t="s">
        <v>37</v>
      </c>
      <c r="F173" s="24" t="s">
        <v>25</v>
      </c>
      <c r="G173" s="24" t="s">
        <v>26</v>
      </c>
      <c r="H173" s="25" t="s">
        <v>38</v>
      </c>
      <c r="I173" s="25" t="s">
        <v>28</v>
      </c>
      <c r="J173" s="25" t="s">
        <v>37</v>
      </c>
      <c r="K173" s="22" t="s">
        <v>39</v>
      </c>
      <c r="L173" s="25" t="s">
        <v>40</v>
      </c>
      <c r="M173" s="23">
        <v>30</v>
      </c>
      <c r="N173" s="25" t="s">
        <v>34</v>
      </c>
      <c r="O173" s="25" t="s">
        <v>28</v>
      </c>
      <c r="P173" s="25" t="s">
        <v>29</v>
      </c>
      <c r="Q173" s="25" t="s">
        <v>30</v>
      </c>
      <c r="R173" s="21" t="s">
        <v>288</v>
      </c>
      <c r="S173" s="23">
        <v>48</v>
      </c>
      <c r="T173" s="33"/>
      <c r="U173" s="21" t="s">
        <v>291</v>
      </c>
      <c r="V173" s="21">
        <v>1</v>
      </c>
    </row>
    <row r="174" spans="1:22">
      <c r="A174" s="31">
        <v>44662</v>
      </c>
      <c r="B174" s="24" t="s">
        <v>33</v>
      </c>
      <c r="C174" s="21" t="s">
        <v>285</v>
      </c>
      <c r="D174" s="24" t="s">
        <v>23</v>
      </c>
      <c r="E174" s="24" t="s">
        <v>56</v>
      </c>
      <c r="F174" s="24" t="s">
        <v>50</v>
      </c>
      <c r="G174" s="24" t="s">
        <v>26</v>
      </c>
      <c r="H174" s="25" t="s">
        <v>41</v>
      </c>
      <c r="I174" s="25" t="s">
        <v>141</v>
      </c>
      <c r="J174" s="25" t="s">
        <v>29</v>
      </c>
      <c r="K174" s="22" t="s">
        <v>39</v>
      </c>
      <c r="L174" s="25" t="s">
        <v>40</v>
      </c>
      <c r="M174" s="23">
        <v>48</v>
      </c>
      <c r="N174" s="21" t="s">
        <v>288</v>
      </c>
      <c r="O174" s="21" t="s">
        <v>288</v>
      </c>
      <c r="P174" s="21" t="s">
        <v>288</v>
      </c>
      <c r="Q174" s="21" t="s">
        <v>288</v>
      </c>
      <c r="R174" s="21" t="s">
        <v>288</v>
      </c>
      <c r="S174" s="23" t="s">
        <v>288</v>
      </c>
      <c r="T174" s="33" t="s">
        <v>18</v>
      </c>
      <c r="U174" s="21" t="s">
        <v>293</v>
      </c>
      <c r="V174" s="21">
        <v>1</v>
      </c>
    </row>
    <row r="175" spans="1:22">
      <c r="A175" s="31">
        <v>44665</v>
      </c>
      <c r="B175" s="24" t="s">
        <v>49</v>
      </c>
      <c r="C175" s="21" t="s">
        <v>285</v>
      </c>
      <c r="D175" s="24" t="s">
        <v>23</v>
      </c>
      <c r="E175" s="26" t="s">
        <v>37</v>
      </c>
      <c r="F175" s="24" t="s">
        <v>52</v>
      </c>
      <c r="G175" s="24" t="s">
        <v>75</v>
      </c>
      <c r="H175" s="25" t="s">
        <v>152</v>
      </c>
      <c r="I175" s="25" t="s">
        <v>141</v>
      </c>
      <c r="J175" s="25" t="s">
        <v>37</v>
      </c>
      <c r="K175" s="22" t="s">
        <v>39</v>
      </c>
      <c r="L175" s="25" t="s">
        <v>40</v>
      </c>
      <c r="M175" s="23">
        <v>45</v>
      </c>
      <c r="N175" s="21" t="s">
        <v>288</v>
      </c>
      <c r="O175" s="21" t="s">
        <v>288</v>
      </c>
      <c r="P175" s="21" t="s">
        <v>288</v>
      </c>
      <c r="Q175" s="21" t="s">
        <v>288</v>
      </c>
      <c r="R175" s="21" t="s">
        <v>288</v>
      </c>
      <c r="S175" s="23" t="s">
        <v>288</v>
      </c>
      <c r="T175" s="33"/>
      <c r="U175" s="43" t="s">
        <v>292</v>
      </c>
      <c r="V175" s="21">
        <v>1</v>
      </c>
    </row>
    <row r="176" spans="1:22">
      <c r="A176" s="31">
        <v>44666</v>
      </c>
      <c r="B176" s="24" t="s">
        <v>33</v>
      </c>
      <c r="C176" s="21" t="s">
        <v>285</v>
      </c>
      <c r="D176" s="24" t="s">
        <v>23</v>
      </c>
      <c r="E176" s="24" t="s">
        <v>56</v>
      </c>
      <c r="F176" s="24" t="s">
        <v>25</v>
      </c>
      <c r="G176" s="24" t="s">
        <v>26</v>
      </c>
      <c r="H176" s="25" t="s">
        <v>34</v>
      </c>
      <c r="I176" s="25" t="s">
        <v>28</v>
      </c>
      <c r="J176" s="25" t="s">
        <v>37</v>
      </c>
      <c r="K176" s="22" t="s">
        <v>39</v>
      </c>
      <c r="L176" s="25" t="s">
        <v>40</v>
      </c>
      <c r="M176" s="23">
        <v>36</v>
      </c>
      <c r="N176" s="25" t="s">
        <v>38</v>
      </c>
      <c r="O176" s="25" t="s">
        <v>28</v>
      </c>
      <c r="P176" s="25" t="s">
        <v>56</v>
      </c>
      <c r="Q176" s="21" t="s">
        <v>288</v>
      </c>
      <c r="R176" s="21" t="s">
        <v>288</v>
      </c>
      <c r="S176" s="23">
        <v>47</v>
      </c>
      <c r="T176" s="33"/>
      <c r="U176" s="43" t="s">
        <v>292</v>
      </c>
      <c r="V176" s="21">
        <v>1</v>
      </c>
    </row>
    <row r="177" spans="1:22">
      <c r="A177" s="31">
        <v>44667</v>
      </c>
      <c r="B177" s="24" t="s">
        <v>242</v>
      </c>
      <c r="C177" s="24" t="s">
        <v>280</v>
      </c>
      <c r="D177" s="24" t="s">
        <v>23</v>
      </c>
      <c r="E177" s="26" t="s">
        <v>37</v>
      </c>
      <c r="F177" s="24" t="s">
        <v>25</v>
      </c>
      <c r="G177" s="24" t="s">
        <v>26</v>
      </c>
      <c r="H177" s="25" t="s">
        <v>32</v>
      </c>
      <c r="I177" s="25" t="s">
        <v>28</v>
      </c>
      <c r="J177" s="25" t="s">
        <v>37</v>
      </c>
      <c r="K177" s="22" t="s">
        <v>39</v>
      </c>
      <c r="L177" s="25" t="s">
        <v>40</v>
      </c>
      <c r="M177" s="23">
        <v>44</v>
      </c>
      <c r="N177" s="25" t="s">
        <v>38</v>
      </c>
      <c r="O177" s="25" t="s">
        <v>28</v>
      </c>
      <c r="P177" s="25" t="s">
        <v>37</v>
      </c>
      <c r="Q177" s="25" t="s">
        <v>39</v>
      </c>
      <c r="R177" s="25" t="s">
        <v>40</v>
      </c>
      <c r="S177" s="23">
        <v>24</v>
      </c>
      <c r="T177" s="33"/>
      <c r="U177" s="43" t="s">
        <v>292</v>
      </c>
      <c r="V177" s="21">
        <v>1</v>
      </c>
    </row>
    <row r="178" spans="1:22">
      <c r="A178" s="31">
        <v>44670</v>
      </c>
      <c r="B178" s="24" t="s">
        <v>49</v>
      </c>
      <c r="C178" s="21" t="s">
        <v>285</v>
      </c>
      <c r="D178" s="24" t="s">
        <v>23</v>
      </c>
      <c r="E178" s="24" t="s">
        <v>56</v>
      </c>
      <c r="F178" s="24" t="s">
        <v>25</v>
      </c>
      <c r="G178" s="24" t="s">
        <v>26</v>
      </c>
      <c r="H178" s="25" t="s">
        <v>38</v>
      </c>
      <c r="I178" s="25" t="s">
        <v>28</v>
      </c>
      <c r="J178" s="25" t="s">
        <v>56</v>
      </c>
      <c r="K178" s="22" t="s">
        <v>30</v>
      </c>
      <c r="L178" s="25"/>
      <c r="M178" s="23">
        <v>49</v>
      </c>
      <c r="N178" s="25" t="s">
        <v>135</v>
      </c>
      <c r="O178" s="25" t="s">
        <v>141</v>
      </c>
      <c r="P178" s="25" t="s">
        <v>29</v>
      </c>
      <c r="Q178" s="25" t="s">
        <v>39</v>
      </c>
      <c r="R178" s="25" t="s">
        <v>40</v>
      </c>
      <c r="S178" s="23">
        <v>43</v>
      </c>
      <c r="T178" s="33"/>
      <c r="U178" s="21" t="s">
        <v>293</v>
      </c>
      <c r="V178" s="21">
        <v>1</v>
      </c>
    </row>
    <row r="179" spans="1:22">
      <c r="A179" s="31">
        <v>44671</v>
      </c>
      <c r="B179" s="24" t="s">
        <v>49</v>
      </c>
      <c r="C179" s="21" t="s">
        <v>285</v>
      </c>
      <c r="D179" s="24" t="s">
        <v>23</v>
      </c>
      <c r="E179" s="26" t="s">
        <v>37</v>
      </c>
      <c r="F179" s="24" t="s">
        <v>25</v>
      </c>
      <c r="G179" s="24" t="s">
        <v>26</v>
      </c>
      <c r="H179" s="25" t="s">
        <v>45</v>
      </c>
      <c r="I179" s="25" t="s">
        <v>141</v>
      </c>
      <c r="J179" s="25" t="s">
        <v>29</v>
      </c>
      <c r="K179" s="22" t="s">
        <v>39</v>
      </c>
      <c r="L179" s="25" t="s">
        <v>40</v>
      </c>
      <c r="M179" s="23">
        <v>40</v>
      </c>
      <c r="N179" s="25" t="s">
        <v>41</v>
      </c>
      <c r="O179" s="25" t="s">
        <v>141</v>
      </c>
      <c r="P179" s="25" t="s">
        <v>29</v>
      </c>
      <c r="Q179" s="25" t="s">
        <v>39</v>
      </c>
      <c r="R179" s="25" t="s">
        <v>58</v>
      </c>
      <c r="S179" s="23">
        <v>40</v>
      </c>
      <c r="T179" s="33"/>
      <c r="U179" s="43" t="s">
        <v>292</v>
      </c>
      <c r="V179" s="21">
        <v>1</v>
      </c>
    </row>
    <row r="180" spans="1:22">
      <c r="A180" s="31">
        <v>44672</v>
      </c>
      <c r="B180" s="24" t="s">
        <v>36</v>
      </c>
      <c r="C180" s="24" t="s">
        <v>276</v>
      </c>
      <c r="D180" s="24" t="s">
        <v>23</v>
      </c>
      <c r="E180" s="26" t="s">
        <v>37</v>
      </c>
      <c r="F180" s="24" t="s">
        <v>25</v>
      </c>
      <c r="G180" s="24" t="s">
        <v>26</v>
      </c>
      <c r="H180" s="25" t="s">
        <v>32</v>
      </c>
      <c r="I180" s="25" t="s">
        <v>28</v>
      </c>
      <c r="J180" s="25" t="s">
        <v>37</v>
      </c>
      <c r="K180" s="22" t="s">
        <v>39</v>
      </c>
      <c r="L180" s="25" t="s">
        <v>58</v>
      </c>
      <c r="M180" s="23">
        <v>61</v>
      </c>
      <c r="N180" s="25" t="s">
        <v>38</v>
      </c>
      <c r="O180" s="25" t="s">
        <v>28</v>
      </c>
      <c r="P180" s="25" t="s">
        <v>37</v>
      </c>
      <c r="Q180" s="25" t="s">
        <v>39</v>
      </c>
      <c r="R180" s="25" t="s">
        <v>40</v>
      </c>
      <c r="S180" s="23">
        <v>19</v>
      </c>
      <c r="T180" s="33"/>
      <c r="U180" s="21" t="s">
        <v>294</v>
      </c>
      <c r="V180" s="21">
        <v>1</v>
      </c>
    </row>
    <row r="181" spans="1:22">
      <c r="A181" s="31">
        <v>44679</v>
      </c>
      <c r="B181" s="24" t="s">
        <v>76</v>
      </c>
      <c r="C181" s="21" t="s">
        <v>283</v>
      </c>
      <c r="D181" s="24" t="s">
        <v>23</v>
      </c>
      <c r="E181" s="26" t="s">
        <v>37</v>
      </c>
      <c r="F181" s="24" t="s">
        <v>25</v>
      </c>
      <c r="G181" s="24" t="s">
        <v>26</v>
      </c>
      <c r="H181" s="25" t="s">
        <v>41</v>
      </c>
      <c r="I181" s="25" t="s">
        <v>141</v>
      </c>
      <c r="J181" s="25" t="s">
        <v>29</v>
      </c>
      <c r="K181" s="22" t="s">
        <v>39</v>
      </c>
      <c r="L181" s="25" t="s">
        <v>40</v>
      </c>
      <c r="M181" s="23">
        <v>23</v>
      </c>
      <c r="N181" s="25" t="s">
        <v>41</v>
      </c>
      <c r="O181" s="25" t="s">
        <v>141</v>
      </c>
      <c r="P181" s="25" t="s">
        <v>29</v>
      </c>
      <c r="Q181" s="25" t="s">
        <v>39</v>
      </c>
      <c r="R181" s="25" t="s">
        <v>40</v>
      </c>
      <c r="S181" s="23">
        <v>23</v>
      </c>
      <c r="T181" s="33"/>
      <c r="U181" s="21" t="s">
        <v>290</v>
      </c>
      <c r="V181" s="21">
        <v>1</v>
      </c>
    </row>
    <row r="182" spans="1:22">
      <c r="A182" s="31">
        <v>44680</v>
      </c>
      <c r="B182" s="24" t="s">
        <v>49</v>
      </c>
      <c r="C182" s="21" t="s">
        <v>285</v>
      </c>
      <c r="D182" s="24" t="s">
        <v>23</v>
      </c>
      <c r="E182" s="26" t="s">
        <v>37</v>
      </c>
      <c r="F182" s="24" t="s">
        <v>25</v>
      </c>
      <c r="G182" s="24" t="s">
        <v>26</v>
      </c>
      <c r="H182" s="25" t="s">
        <v>38</v>
      </c>
      <c r="I182" s="25" t="s">
        <v>28</v>
      </c>
      <c r="J182" s="25" t="s">
        <v>37</v>
      </c>
      <c r="K182" s="22" t="s">
        <v>39</v>
      </c>
      <c r="L182" s="25" t="s">
        <v>40</v>
      </c>
      <c r="M182" s="23">
        <v>42</v>
      </c>
      <c r="N182" s="25" t="s">
        <v>38</v>
      </c>
      <c r="O182" s="25" t="s">
        <v>28</v>
      </c>
      <c r="P182" s="25" t="s">
        <v>37</v>
      </c>
      <c r="Q182" s="25" t="s">
        <v>30</v>
      </c>
      <c r="R182" s="21" t="s">
        <v>288</v>
      </c>
      <c r="S182" s="23">
        <v>35</v>
      </c>
      <c r="T182" s="33"/>
      <c r="U182" s="43" t="s">
        <v>292</v>
      </c>
      <c r="V182" s="21">
        <v>1</v>
      </c>
    </row>
    <row r="183" spans="1:22">
      <c r="A183" s="31">
        <v>44681</v>
      </c>
      <c r="B183" s="24" t="s">
        <v>36</v>
      </c>
      <c r="C183" s="24" t="s">
        <v>276</v>
      </c>
      <c r="D183" s="24" t="s">
        <v>23</v>
      </c>
      <c r="E183" s="26" t="s">
        <v>37</v>
      </c>
      <c r="F183" s="24" t="s">
        <v>25</v>
      </c>
      <c r="G183" s="24" t="s">
        <v>26</v>
      </c>
      <c r="H183" s="25" t="s">
        <v>38</v>
      </c>
      <c r="I183" s="25" t="s">
        <v>28</v>
      </c>
      <c r="J183" s="25" t="s">
        <v>37</v>
      </c>
      <c r="K183" s="22" t="s">
        <v>39</v>
      </c>
      <c r="L183" s="25" t="s">
        <v>58</v>
      </c>
      <c r="M183" s="23">
        <v>59</v>
      </c>
      <c r="N183" s="25" t="s">
        <v>34</v>
      </c>
      <c r="O183" s="25" t="s">
        <v>28</v>
      </c>
      <c r="P183" s="25" t="s">
        <v>29</v>
      </c>
      <c r="Q183" s="25" t="s">
        <v>39</v>
      </c>
      <c r="R183" s="25" t="s">
        <v>40</v>
      </c>
      <c r="S183" s="23">
        <v>43</v>
      </c>
      <c r="T183" s="33"/>
      <c r="U183" s="21" t="s">
        <v>294</v>
      </c>
      <c r="V183" s="21">
        <v>1</v>
      </c>
    </row>
    <row r="184" spans="1:22">
      <c r="A184" s="31">
        <v>44689</v>
      </c>
      <c r="B184" s="24" t="s">
        <v>33</v>
      </c>
      <c r="C184" s="21" t="s">
        <v>285</v>
      </c>
      <c r="D184" s="24" t="s">
        <v>23</v>
      </c>
      <c r="E184" s="26" t="s">
        <v>37</v>
      </c>
      <c r="F184" s="24" t="s">
        <v>25</v>
      </c>
      <c r="G184" s="24" t="s">
        <v>82</v>
      </c>
      <c r="H184" s="25" t="s">
        <v>38</v>
      </c>
      <c r="I184" s="25" t="s">
        <v>28</v>
      </c>
      <c r="J184" s="25" t="s">
        <v>37</v>
      </c>
      <c r="K184" s="22" t="s">
        <v>39</v>
      </c>
      <c r="L184" s="25" t="s">
        <v>58</v>
      </c>
      <c r="M184" s="23">
        <v>44</v>
      </c>
      <c r="N184" s="21" t="s">
        <v>288</v>
      </c>
      <c r="O184" s="21" t="s">
        <v>288</v>
      </c>
      <c r="P184" s="21" t="s">
        <v>288</v>
      </c>
      <c r="Q184" s="21" t="s">
        <v>288</v>
      </c>
      <c r="R184" s="21" t="s">
        <v>288</v>
      </c>
      <c r="S184" s="23" t="s">
        <v>288</v>
      </c>
      <c r="T184" s="33"/>
      <c r="U184" s="43" t="s">
        <v>292</v>
      </c>
      <c r="V184" s="21">
        <v>1</v>
      </c>
    </row>
    <row r="185" spans="1:22">
      <c r="A185" s="31">
        <v>44698</v>
      </c>
      <c r="B185" s="24" t="s">
        <v>65</v>
      </c>
      <c r="C185" s="21" t="s">
        <v>285</v>
      </c>
      <c r="D185" s="24" t="s">
        <v>23</v>
      </c>
      <c r="E185" s="24" t="s">
        <v>56</v>
      </c>
      <c r="F185" s="24" t="s">
        <v>237</v>
      </c>
      <c r="G185" s="24" t="s">
        <v>26</v>
      </c>
      <c r="H185" s="25" t="s">
        <v>59</v>
      </c>
      <c r="I185" s="25" t="s">
        <v>141</v>
      </c>
      <c r="J185" s="25" t="s">
        <v>29</v>
      </c>
      <c r="K185" s="22" t="s">
        <v>39</v>
      </c>
      <c r="L185" s="25" t="s">
        <v>40</v>
      </c>
      <c r="M185" s="23">
        <v>30</v>
      </c>
      <c r="N185" s="21" t="s">
        <v>288</v>
      </c>
      <c r="O185" s="21" t="s">
        <v>288</v>
      </c>
      <c r="P185" s="21" t="s">
        <v>288</v>
      </c>
      <c r="Q185" s="21" t="s">
        <v>288</v>
      </c>
      <c r="R185" s="21" t="s">
        <v>288</v>
      </c>
      <c r="S185" s="23" t="s">
        <v>288</v>
      </c>
      <c r="T185" s="33"/>
      <c r="U185" s="21" t="s">
        <v>291</v>
      </c>
      <c r="V185" s="21">
        <v>1</v>
      </c>
    </row>
    <row r="186" spans="1:22">
      <c r="A186" s="31">
        <v>44707</v>
      </c>
      <c r="B186" s="24" t="s">
        <v>33</v>
      </c>
      <c r="C186" s="21" t="s">
        <v>285</v>
      </c>
      <c r="D186" s="24" t="s">
        <v>23</v>
      </c>
      <c r="E186" s="26" t="s">
        <v>37</v>
      </c>
      <c r="F186" s="24" t="s">
        <v>25</v>
      </c>
      <c r="G186" s="24" t="s">
        <v>26</v>
      </c>
      <c r="H186" s="25" t="s">
        <v>27</v>
      </c>
      <c r="I186" s="25" t="s">
        <v>141</v>
      </c>
      <c r="J186" s="25" t="s">
        <v>29</v>
      </c>
      <c r="K186" s="22" t="s">
        <v>39</v>
      </c>
      <c r="L186" s="25" t="s">
        <v>40</v>
      </c>
      <c r="M186" s="23">
        <v>25</v>
      </c>
      <c r="N186" s="25" t="s">
        <v>38</v>
      </c>
      <c r="O186" s="25" t="s">
        <v>28</v>
      </c>
      <c r="P186" s="25" t="s">
        <v>37</v>
      </c>
      <c r="Q186" s="25" t="s">
        <v>30</v>
      </c>
      <c r="R186" s="21" t="s">
        <v>288</v>
      </c>
      <c r="S186" s="23">
        <v>59</v>
      </c>
      <c r="T186" s="33"/>
      <c r="U186" s="21" t="s">
        <v>290</v>
      </c>
      <c r="V186" s="21">
        <v>1</v>
      </c>
    </row>
    <row r="187" spans="1:22">
      <c r="A187" s="31">
        <v>44711</v>
      </c>
      <c r="B187" s="24" t="s">
        <v>43</v>
      </c>
      <c r="C187" s="24" t="s">
        <v>281</v>
      </c>
      <c r="D187" s="24" t="s">
        <v>51</v>
      </c>
      <c r="E187" s="26" t="s">
        <v>37</v>
      </c>
      <c r="F187" s="24" t="s">
        <v>25</v>
      </c>
      <c r="G187" s="24" t="s">
        <v>26</v>
      </c>
      <c r="H187" s="25" t="s">
        <v>38</v>
      </c>
      <c r="I187" s="25" t="s">
        <v>28</v>
      </c>
      <c r="J187" s="25" t="s">
        <v>37</v>
      </c>
      <c r="K187" s="22" t="s">
        <v>39</v>
      </c>
      <c r="L187" s="25" t="s">
        <v>40</v>
      </c>
      <c r="M187" s="23">
        <v>23</v>
      </c>
      <c r="N187" s="25" t="s">
        <v>79</v>
      </c>
      <c r="O187" s="25" t="s">
        <v>28</v>
      </c>
      <c r="P187" s="25" t="s">
        <v>29</v>
      </c>
      <c r="Q187" s="25" t="s">
        <v>39</v>
      </c>
      <c r="R187" s="25" t="s">
        <v>40</v>
      </c>
      <c r="S187" s="23">
        <v>34</v>
      </c>
      <c r="T187" s="33"/>
      <c r="U187" s="21" t="s">
        <v>290</v>
      </c>
      <c r="V187" s="21">
        <v>1</v>
      </c>
    </row>
    <row r="188" spans="1:22">
      <c r="A188" s="31">
        <v>44715</v>
      </c>
      <c r="B188" s="24" t="s">
        <v>33</v>
      </c>
      <c r="C188" s="21" t="s">
        <v>285</v>
      </c>
      <c r="D188" s="24" t="s">
        <v>23</v>
      </c>
      <c r="E188" s="26" t="s">
        <v>37</v>
      </c>
      <c r="F188" s="24" t="s">
        <v>50</v>
      </c>
      <c r="G188" s="24" t="s">
        <v>26</v>
      </c>
      <c r="H188" s="25" t="s">
        <v>38</v>
      </c>
      <c r="I188" s="25" t="s">
        <v>28</v>
      </c>
      <c r="J188" s="25" t="s">
        <v>37</v>
      </c>
      <c r="K188" s="22" t="s">
        <v>39</v>
      </c>
      <c r="L188" s="25" t="s">
        <v>40</v>
      </c>
      <c r="M188" s="23">
        <v>24</v>
      </c>
      <c r="N188" s="21" t="s">
        <v>288</v>
      </c>
      <c r="O188" s="21" t="s">
        <v>288</v>
      </c>
      <c r="P188" s="21" t="s">
        <v>288</v>
      </c>
      <c r="Q188" s="21" t="s">
        <v>288</v>
      </c>
      <c r="R188" s="21" t="s">
        <v>288</v>
      </c>
      <c r="S188" s="23" t="s">
        <v>288</v>
      </c>
      <c r="T188" s="33" t="s">
        <v>18</v>
      </c>
      <c r="U188" s="21" t="s">
        <v>290</v>
      </c>
      <c r="V188" s="21">
        <v>1</v>
      </c>
    </row>
    <row r="189" spans="1:22">
      <c r="A189" s="31">
        <v>44717</v>
      </c>
      <c r="B189" s="24" t="s">
        <v>33</v>
      </c>
      <c r="C189" s="21" t="s">
        <v>285</v>
      </c>
      <c r="D189" s="24" t="s">
        <v>23</v>
      </c>
      <c r="E189" s="26" t="s">
        <v>37</v>
      </c>
      <c r="F189" s="24" t="s">
        <v>52</v>
      </c>
      <c r="G189" s="21" t="s">
        <v>275</v>
      </c>
      <c r="H189" s="25" t="s">
        <v>41</v>
      </c>
      <c r="I189" s="25" t="s">
        <v>28</v>
      </c>
      <c r="J189" s="25" t="s">
        <v>37</v>
      </c>
      <c r="K189" s="22" t="s">
        <v>30</v>
      </c>
      <c r="L189" s="25"/>
      <c r="M189" s="23" t="s">
        <v>288</v>
      </c>
      <c r="N189" s="21" t="s">
        <v>288</v>
      </c>
      <c r="O189" s="21" t="s">
        <v>288</v>
      </c>
      <c r="P189" s="21" t="s">
        <v>288</v>
      </c>
      <c r="Q189" s="21" t="s">
        <v>288</v>
      </c>
      <c r="R189" s="21" t="s">
        <v>288</v>
      </c>
      <c r="S189" s="23" t="s">
        <v>288</v>
      </c>
      <c r="T189" s="33"/>
      <c r="U189" s="21" t="s">
        <v>296</v>
      </c>
      <c r="V189" s="21">
        <v>1</v>
      </c>
    </row>
    <row r="190" spans="1:22">
      <c r="A190" s="31">
        <v>44717</v>
      </c>
      <c r="B190" s="24" t="s">
        <v>49</v>
      </c>
      <c r="C190" s="21" t="s">
        <v>285</v>
      </c>
      <c r="D190" s="24" t="s">
        <v>23</v>
      </c>
      <c r="E190" s="26" t="s">
        <v>37</v>
      </c>
      <c r="F190" s="24" t="s">
        <v>25</v>
      </c>
      <c r="G190" s="24" t="s">
        <v>26</v>
      </c>
      <c r="H190" s="25" t="s">
        <v>27</v>
      </c>
      <c r="I190" s="25" t="s">
        <v>28</v>
      </c>
      <c r="J190" s="25" t="s">
        <v>29</v>
      </c>
      <c r="K190" s="22" t="s">
        <v>39</v>
      </c>
      <c r="L190" s="25" t="s">
        <v>40</v>
      </c>
      <c r="M190" s="23">
        <v>66</v>
      </c>
      <c r="N190" s="25" t="s">
        <v>38</v>
      </c>
      <c r="O190" s="25" t="s">
        <v>28</v>
      </c>
      <c r="P190" s="25" t="s">
        <v>37</v>
      </c>
      <c r="Q190" s="25" t="s">
        <v>30</v>
      </c>
      <c r="R190" s="21" t="s">
        <v>288</v>
      </c>
      <c r="S190" s="23">
        <v>29</v>
      </c>
      <c r="T190" s="33"/>
      <c r="U190" s="21" t="s">
        <v>295</v>
      </c>
      <c r="V190" s="21">
        <v>1</v>
      </c>
    </row>
    <row r="191" spans="1:22">
      <c r="A191" s="31">
        <v>44717</v>
      </c>
      <c r="B191" s="24" t="s">
        <v>31</v>
      </c>
      <c r="C191" s="21" t="s">
        <v>283</v>
      </c>
      <c r="D191" s="24" t="s">
        <v>23</v>
      </c>
      <c r="E191" s="26" t="s">
        <v>37</v>
      </c>
      <c r="F191" s="24" t="s">
        <v>25</v>
      </c>
      <c r="G191" s="24" t="s">
        <v>26</v>
      </c>
      <c r="H191" s="25" t="s">
        <v>34</v>
      </c>
      <c r="I191" s="25" t="s">
        <v>28</v>
      </c>
      <c r="J191" s="25" t="s">
        <v>37</v>
      </c>
      <c r="K191" s="22" t="s">
        <v>39</v>
      </c>
      <c r="L191" s="25" t="s">
        <v>40</v>
      </c>
      <c r="M191" s="23">
        <v>21</v>
      </c>
      <c r="N191" s="25" t="s">
        <v>34</v>
      </c>
      <c r="O191" s="25" t="s">
        <v>28</v>
      </c>
      <c r="P191" s="25" t="s">
        <v>29</v>
      </c>
      <c r="Q191" s="25" t="s">
        <v>39</v>
      </c>
      <c r="R191" s="25" t="s">
        <v>40</v>
      </c>
      <c r="S191" s="23">
        <v>24</v>
      </c>
      <c r="T191" s="33"/>
      <c r="U191" s="21" t="s">
        <v>290</v>
      </c>
      <c r="V191" s="21">
        <v>1</v>
      </c>
    </row>
    <row r="192" spans="1:22">
      <c r="A192" s="31">
        <v>44718</v>
      </c>
      <c r="B192" s="24" t="s">
        <v>61</v>
      </c>
      <c r="C192" s="21" t="s">
        <v>285</v>
      </c>
      <c r="D192" s="24" t="s">
        <v>23</v>
      </c>
      <c r="E192" s="24" t="s">
        <v>56</v>
      </c>
      <c r="F192" s="24" t="s">
        <v>237</v>
      </c>
      <c r="G192" s="24" t="s">
        <v>26</v>
      </c>
      <c r="H192" s="25" t="s">
        <v>59</v>
      </c>
      <c r="I192" s="25" t="s">
        <v>141</v>
      </c>
      <c r="J192" s="25" t="s">
        <v>29</v>
      </c>
      <c r="K192" s="22" t="s">
        <v>39</v>
      </c>
      <c r="L192" s="25" t="s">
        <v>40</v>
      </c>
      <c r="M192" s="23">
        <v>29</v>
      </c>
      <c r="N192" s="21" t="s">
        <v>288</v>
      </c>
      <c r="O192" s="21" t="s">
        <v>288</v>
      </c>
      <c r="P192" s="21" t="s">
        <v>288</v>
      </c>
      <c r="Q192" s="21" t="s">
        <v>288</v>
      </c>
      <c r="R192" s="21" t="s">
        <v>288</v>
      </c>
      <c r="S192" s="23" t="s">
        <v>288</v>
      </c>
      <c r="T192" s="33" t="s">
        <v>18</v>
      </c>
      <c r="U192" s="21" t="s">
        <v>291</v>
      </c>
      <c r="V192" s="21">
        <v>1</v>
      </c>
    </row>
    <row r="193" spans="1:22">
      <c r="A193" s="31">
        <v>44721</v>
      </c>
      <c r="B193" s="24" t="s">
        <v>77</v>
      </c>
      <c r="C193" s="21" t="s">
        <v>283</v>
      </c>
      <c r="D193" s="24" t="s">
        <v>23</v>
      </c>
      <c r="E193" s="24" t="s">
        <v>56</v>
      </c>
      <c r="F193" s="24" t="s">
        <v>25</v>
      </c>
      <c r="G193" s="24" t="s">
        <v>233</v>
      </c>
      <c r="H193" s="25" t="s">
        <v>59</v>
      </c>
      <c r="I193" s="25" t="s">
        <v>141</v>
      </c>
      <c r="J193" s="25" t="s">
        <v>56</v>
      </c>
      <c r="K193" s="22" t="s">
        <v>30</v>
      </c>
      <c r="L193" s="25"/>
      <c r="M193" s="23">
        <v>37</v>
      </c>
      <c r="N193" s="21" t="s">
        <v>288</v>
      </c>
      <c r="O193" s="21" t="s">
        <v>288</v>
      </c>
      <c r="P193" s="21" t="s">
        <v>288</v>
      </c>
      <c r="Q193" s="21" t="s">
        <v>288</v>
      </c>
      <c r="R193" s="21" t="s">
        <v>288</v>
      </c>
      <c r="S193" s="23" t="s">
        <v>288</v>
      </c>
      <c r="T193" s="33"/>
      <c r="U193" s="43" t="s">
        <v>292</v>
      </c>
      <c r="V193" s="21">
        <v>1</v>
      </c>
    </row>
    <row r="194" spans="1:22">
      <c r="A194" s="31">
        <v>44721</v>
      </c>
      <c r="B194" s="24" t="s">
        <v>49</v>
      </c>
      <c r="C194" s="21" t="s">
        <v>285</v>
      </c>
      <c r="D194" s="24" t="s">
        <v>23</v>
      </c>
      <c r="E194" s="26" t="s">
        <v>37</v>
      </c>
      <c r="F194" s="24" t="s">
        <v>25</v>
      </c>
      <c r="G194" s="24" t="s">
        <v>26</v>
      </c>
      <c r="H194" s="25" t="s">
        <v>38</v>
      </c>
      <c r="I194" s="25" t="s">
        <v>28</v>
      </c>
      <c r="J194" s="25" t="s">
        <v>37</v>
      </c>
      <c r="K194" s="22" t="s">
        <v>39</v>
      </c>
      <c r="L194" s="25" t="s">
        <v>40</v>
      </c>
      <c r="M194" s="23">
        <v>58</v>
      </c>
      <c r="N194" s="25" t="s">
        <v>135</v>
      </c>
      <c r="O194" s="25" t="s">
        <v>141</v>
      </c>
      <c r="P194" s="25" t="s">
        <v>29</v>
      </c>
      <c r="Q194" s="25" t="s">
        <v>39</v>
      </c>
      <c r="R194" s="25" t="s">
        <v>40</v>
      </c>
      <c r="S194" s="23">
        <v>54</v>
      </c>
      <c r="T194" s="33"/>
      <c r="U194" s="21" t="s">
        <v>294</v>
      </c>
      <c r="V194" s="21">
        <v>1</v>
      </c>
    </row>
    <row r="195" spans="1:22">
      <c r="A195" s="31">
        <v>44721</v>
      </c>
      <c r="B195" s="24" t="s">
        <v>33</v>
      </c>
      <c r="C195" s="21" t="s">
        <v>285</v>
      </c>
      <c r="D195" s="24" t="s">
        <v>51</v>
      </c>
      <c r="E195" s="24" t="s">
        <v>56</v>
      </c>
      <c r="F195" s="24" t="s">
        <v>50</v>
      </c>
      <c r="G195" s="24" t="s">
        <v>26</v>
      </c>
      <c r="H195" s="25" t="s">
        <v>34</v>
      </c>
      <c r="I195" s="25" t="s">
        <v>28</v>
      </c>
      <c r="J195" s="25" t="s">
        <v>29</v>
      </c>
      <c r="K195" s="22" t="s">
        <v>39</v>
      </c>
      <c r="L195" s="25" t="s">
        <v>40</v>
      </c>
      <c r="M195" s="23">
        <v>32</v>
      </c>
      <c r="N195" s="21" t="s">
        <v>288</v>
      </c>
      <c r="O195" s="21" t="s">
        <v>288</v>
      </c>
      <c r="P195" s="21" t="s">
        <v>288</v>
      </c>
      <c r="Q195" s="21" t="s">
        <v>288</v>
      </c>
      <c r="R195" s="21" t="s">
        <v>288</v>
      </c>
      <c r="S195" s="23" t="s">
        <v>288</v>
      </c>
      <c r="T195" s="33" t="s">
        <v>18</v>
      </c>
      <c r="U195" s="21" t="s">
        <v>291</v>
      </c>
      <c r="V195" s="21">
        <v>1</v>
      </c>
    </row>
    <row r="196" spans="1:22">
      <c r="A196" s="31">
        <v>44723</v>
      </c>
      <c r="B196" s="24" t="s">
        <v>33</v>
      </c>
      <c r="C196" s="21" t="s">
        <v>285</v>
      </c>
      <c r="D196" s="24" t="s">
        <v>23</v>
      </c>
      <c r="E196" s="24" t="s">
        <v>56</v>
      </c>
      <c r="F196" s="24" t="s">
        <v>50</v>
      </c>
      <c r="G196" s="24" t="s">
        <v>26</v>
      </c>
      <c r="H196" s="25" t="s">
        <v>57</v>
      </c>
      <c r="I196" s="25" t="s">
        <v>141</v>
      </c>
      <c r="J196" s="25" t="s">
        <v>29</v>
      </c>
      <c r="K196" s="22" t="s">
        <v>39</v>
      </c>
      <c r="L196" s="25" t="s">
        <v>40</v>
      </c>
      <c r="M196" s="23">
        <v>39</v>
      </c>
      <c r="N196" s="21" t="s">
        <v>288</v>
      </c>
      <c r="O196" s="21" t="s">
        <v>288</v>
      </c>
      <c r="P196" s="21" t="s">
        <v>288</v>
      </c>
      <c r="Q196" s="21" t="s">
        <v>288</v>
      </c>
      <c r="R196" s="21" t="s">
        <v>288</v>
      </c>
      <c r="S196" s="23" t="s">
        <v>288</v>
      </c>
      <c r="T196" s="33" t="s">
        <v>18</v>
      </c>
      <c r="U196" s="43" t="s">
        <v>292</v>
      </c>
      <c r="V196" s="21">
        <v>1</v>
      </c>
    </row>
    <row r="197" spans="1:22">
      <c r="A197" s="31">
        <v>44729</v>
      </c>
      <c r="B197" s="24" t="s">
        <v>33</v>
      </c>
      <c r="C197" s="21" t="s">
        <v>285</v>
      </c>
      <c r="D197" s="24" t="s">
        <v>51</v>
      </c>
      <c r="E197" s="26" t="s">
        <v>37</v>
      </c>
      <c r="F197" s="24" t="s">
        <v>52</v>
      </c>
      <c r="G197" s="21" t="s">
        <v>275</v>
      </c>
      <c r="H197" s="25" t="s">
        <v>38</v>
      </c>
      <c r="I197" s="25" t="s">
        <v>28</v>
      </c>
      <c r="J197" s="25" t="s">
        <v>37</v>
      </c>
      <c r="K197" s="22" t="s">
        <v>39</v>
      </c>
      <c r="L197" s="25" t="s">
        <v>40</v>
      </c>
      <c r="M197" s="23">
        <v>28</v>
      </c>
      <c r="N197" s="21" t="s">
        <v>288</v>
      </c>
      <c r="O197" s="21" t="s">
        <v>288</v>
      </c>
      <c r="P197" s="21" t="s">
        <v>288</v>
      </c>
      <c r="Q197" s="21" t="s">
        <v>288</v>
      </c>
      <c r="R197" s="21" t="s">
        <v>288</v>
      </c>
      <c r="S197" s="23" t="s">
        <v>288</v>
      </c>
      <c r="T197" s="33"/>
      <c r="U197" s="21" t="s">
        <v>291</v>
      </c>
      <c r="V197" s="21">
        <v>1</v>
      </c>
    </row>
    <row r="198" spans="1:22">
      <c r="A198" s="31">
        <v>44730</v>
      </c>
      <c r="B198" s="24" t="s">
        <v>78</v>
      </c>
      <c r="C198" s="21" t="s">
        <v>283</v>
      </c>
      <c r="D198" s="24" t="s">
        <v>23</v>
      </c>
      <c r="E198" s="26" t="s">
        <v>37</v>
      </c>
      <c r="F198" s="24" t="s">
        <v>25</v>
      </c>
      <c r="G198" s="24" t="s">
        <v>26</v>
      </c>
      <c r="H198" s="25" t="s">
        <v>41</v>
      </c>
      <c r="I198" s="25" t="s">
        <v>141</v>
      </c>
      <c r="J198" s="25" t="s">
        <v>29</v>
      </c>
      <c r="K198" s="22" t="s">
        <v>39</v>
      </c>
      <c r="L198" s="25" t="s">
        <v>40</v>
      </c>
      <c r="M198" s="23">
        <v>48</v>
      </c>
      <c r="N198" s="25" t="s">
        <v>32</v>
      </c>
      <c r="O198" s="25" t="s">
        <v>141</v>
      </c>
      <c r="P198" s="25" t="s">
        <v>29</v>
      </c>
      <c r="Q198" s="25" t="s">
        <v>39</v>
      </c>
      <c r="R198" s="25" t="s">
        <v>40</v>
      </c>
      <c r="S198" s="23">
        <v>30</v>
      </c>
      <c r="T198" s="33"/>
      <c r="U198" s="21" t="s">
        <v>293</v>
      </c>
      <c r="V198" s="21">
        <v>1</v>
      </c>
    </row>
    <row r="199" spans="1:22">
      <c r="A199" s="31">
        <v>44731</v>
      </c>
      <c r="B199" s="24" t="s">
        <v>33</v>
      </c>
      <c r="C199" s="21" t="s">
        <v>285</v>
      </c>
      <c r="D199" s="24" t="s">
        <v>23</v>
      </c>
      <c r="E199" s="24" t="s">
        <v>56</v>
      </c>
      <c r="F199" s="24" t="s">
        <v>25</v>
      </c>
      <c r="G199" s="24" t="s">
        <v>26</v>
      </c>
      <c r="H199" s="25" t="s">
        <v>38</v>
      </c>
      <c r="I199" s="25" t="s">
        <v>28</v>
      </c>
      <c r="J199" s="25" t="s">
        <v>56</v>
      </c>
      <c r="K199" s="22" t="s">
        <v>30</v>
      </c>
      <c r="L199" s="25"/>
      <c r="M199" s="23">
        <v>44</v>
      </c>
      <c r="N199" s="25" t="s">
        <v>135</v>
      </c>
      <c r="O199" s="25" t="s">
        <v>141</v>
      </c>
      <c r="P199" s="25" t="s">
        <v>29</v>
      </c>
      <c r="Q199" s="25" t="s">
        <v>30</v>
      </c>
      <c r="R199" s="21" t="s">
        <v>288</v>
      </c>
      <c r="S199" s="23">
        <v>70</v>
      </c>
      <c r="T199" s="33"/>
      <c r="U199" s="43" t="s">
        <v>292</v>
      </c>
      <c r="V199" s="21">
        <v>1</v>
      </c>
    </row>
    <row r="200" spans="1:22">
      <c r="A200" s="31">
        <v>44732</v>
      </c>
      <c r="B200" s="24" t="s">
        <v>22</v>
      </c>
      <c r="C200" s="21" t="s">
        <v>283</v>
      </c>
      <c r="D200" s="24" t="s">
        <v>23</v>
      </c>
      <c r="E200" s="26" t="s">
        <v>37</v>
      </c>
      <c r="F200" s="24" t="s">
        <v>25</v>
      </c>
      <c r="G200" s="24" t="s">
        <v>26</v>
      </c>
      <c r="H200" s="25" t="s">
        <v>38</v>
      </c>
      <c r="I200" s="25" t="s">
        <v>28</v>
      </c>
      <c r="J200" s="25" t="s">
        <v>37</v>
      </c>
      <c r="K200" s="22" t="s">
        <v>39</v>
      </c>
      <c r="L200" s="25" t="s">
        <v>40</v>
      </c>
      <c r="M200" s="23">
        <v>28</v>
      </c>
      <c r="N200" s="25" t="s">
        <v>41</v>
      </c>
      <c r="O200" s="25" t="s">
        <v>141</v>
      </c>
      <c r="P200" s="25" t="s">
        <v>29</v>
      </c>
      <c r="Q200" s="25" t="s">
        <v>39</v>
      </c>
      <c r="R200" s="25" t="s">
        <v>40</v>
      </c>
      <c r="S200" s="23">
        <v>37</v>
      </c>
      <c r="T200" s="33"/>
      <c r="U200" s="21" t="s">
        <v>291</v>
      </c>
      <c r="V200" s="21">
        <v>1</v>
      </c>
    </row>
    <row r="201" spans="1:22">
      <c r="A201" s="31">
        <v>44732</v>
      </c>
      <c r="B201" s="24" t="s">
        <v>78</v>
      </c>
      <c r="C201" s="21" t="s">
        <v>283</v>
      </c>
      <c r="D201" s="24" t="s">
        <v>23</v>
      </c>
      <c r="E201" s="26" t="s">
        <v>37</v>
      </c>
      <c r="F201" s="24" t="s">
        <v>25</v>
      </c>
      <c r="G201" s="24" t="s">
        <v>26</v>
      </c>
      <c r="H201" s="25" t="s">
        <v>38</v>
      </c>
      <c r="I201" s="25" t="s">
        <v>28</v>
      </c>
      <c r="J201" s="25" t="s">
        <v>37</v>
      </c>
      <c r="K201" s="22" t="s">
        <v>39</v>
      </c>
      <c r="L201" s="25" t="s">
        <v>58</v>
      </c>
      <c r="M201" s="23">
        <v>52</v>
      </c>
      <c r="N201" s="25" t="s">
        <v>34</v>
      </c>
      <c r="O201" s="25" t="s">
        <v>28</v>
      </c>
      <c r="P201" s="25" t="s">
        <v>29</v>
      </c>
      <c r="Q201" s="25" t="s">
        <v>39</v>
      </c>
      <c r="R201" s="25" t="s">
        <v>40</v>
      </c>
      <c r="S201" s="23">
        <v>33</v>
      </c>
      <c r="T201" s="33"/>
      <c r="U201" s="21" t="s">
        <v>293</v>
      </c>
      <c r="V201" s="21">
        <v>1</v>
      </c>
    </row>
    <row r="202" spans="1:22">
      <c r="A202" s="31">
        <v>44743</v>
      </c>
      <c r="B202" s="24" t="s">
        <v>33</v>
      </c>
      <c r="C202" s="21" t="s">
        <v>285</v>
      </c>
      <c r="D202" s="24" t="s">
        <v>23</v>
      </c>
      <c r="E202" s="26" t="s">
        <v>37</v>
      </c>
      <c r="F202" s="24" t="s">
        <v>25</v>
      </c>
      <c r="G202" s="24" t="s">
        <v>26</v>
      </c>
      <c r="H202" s="25" t="s">
        <v>38</v>
      </c>
      <c r="I202" s="25" t="s">
        <v>28</v>
      </c>
      <c r="J202" s="25" t="s">
        <v>29</v>
      </c>
      <c r="K202" s="22" t="s">
        <v>30</v>
      </c>
      <c r="L202" s="25"/>
      <c r="M202" s="23">
        <v>27</v>
      </c>
      <c r="N202" s="21" t="s">
        <v>288</v>
      </c>
      <c r="O202" s="21" t="s">
        <v>288</v>
      </c>
      <c r="P202" s="21" t="s">
        <v>288</v>
      </c>
      <c r="Q202" s="21" t="s">
        <v>288</v>
      </c>
      <c r="R202" s="21" t="s">
        <v>288</v>
      </c>
      <c r="S202" s="23" t="s">
        <v>288</v>
      </c>
      <c r="T202" s="33" t="s">
        <v>18</v>
      </c>
      <c r="U202" s="21" t="s">
        <v>291</v>
      </c>
      <c r="V202" s="21">
        <v>1</v>
      </c>
    </row>
    <row r="203" spans="1:22">
      <c r="A203" s="31">
        <v>44747</v>
      </c>
      <c r="B203" s="24" t="s">
        <v>61</v>
      </c>
      <c r="C203" s="21" t="s">
        <v>285</v>
      </c>
      <c r="D203" s="24" t="s">
        <v>23</v>
      </c>
      <c r="E203" s="24" t="s">
        <v>56</v>
      </c>
      <c r="F203" s="24" t="s">
        <v>25</v>
      </c>
      <c r="G203" s="24" t="s">
        <v>47</v>
      </c>
      <c r="H203" s="25" t="s">
        <v>38</v>
      </c>
      <c r="I203" s="25" t="s">
        <v>28</v>
      </c>
      <c r="J203" s="25" t="s">
        <v>56</v>
      </c>
      <c r="K203" s="22" t="s">
        <v>39</v>
      </c>
      <c r="L203" s="25" t="s">
        <v>40</v>
      </c>
      <c r="M203" s="23">
        <v>26</v>
      </c>
      <c r="N203" s="25" t="s">
        <v>57</v>
      </c>
      <c r="O203" s="25" t="s">
        <v>141</v>
      </c>
      <c r="P203" s="25" t="s">
        <v>29</v>
      </c>
      <c r="Q203" s="25" t="s">
        <v>39</v>
      </c>
      <c r="R203" s="25" t="s">
        <v>40</v>
      </c>
      <c r="S203" s="23">
        <v>42</v>
      </c>
      <c r="T203" s="33"/>
      <c r="U203" s="21" t="s">
        <v>291</v>
      </c>
      <c r="V203" s="21">
        <v>1</v>
      </c>
    </row>
    <row r="204" spans="1:22">
      <c r="A204" s="31">
        <v>44749</v>
      </c>
      <c r="B204" s="24" t="s">
        <v>94</v>
      </c>
      <c r="C204" s="24" t="s">
        <v>280</v>
      </c>
      <c r="D204" s="24" t="s">
        <v>23</v>
      </c>
      <c r="E204" s="26" t="s">
        <v>37</v>
      </c>
      <c r="F204" s="24" t="s">
        <v>25</v>
      </c>
      <c r="G204" s="24" t="s">
        <v>26</v>
      </c>
      <c r="H204" s="25" t="s">
        <v>34</v>
      </c>
      <c r="I204" s="25" t="s">
        <v>28</v>
      </c>
      <c r="J204" s="25" t="s">
        <v>29</v>
      </c>
      <c r="K204" s="22" t="s">
        <v>39</v>
      </c>
      <c r="L204" s="25" t="s">
        <v>40</v>
      </c>
      <c r="M204" s="23">
        <v>35</v>
      </c>
      <c r="N204" s="25" t="s">
        <v>38</v>
      </c>
      <c r="O204" s="25" t="s">
        <v>28</v>
      </c>
      <c r="P204" s="25" t="s">
        <v>37</v>
      </c>
      <c r="Q204" s="25" t="s">
        <v>39</v>
      </c>
      <c r="R204" s="25" t="s">
        <v>40</v>
      </c>
      <c r="S204" s="23">
        <v>24</v>
      </c>
      <c r="T204" s="33"/>
      <c r="U204" s="21" t="s">
        <v>291</v>
      </c>
      <c r="V204" s="21">
        <v>1</v>
      </c>
    </row>
    <row r="205" spans="1:22">
      <c r="A205" s="31">
        <v>44751</v>
      </c>
      <c r="B205" s="24" t="s">
        <v>66</v>
      </c>
      <c r="C205" s="21" t="s">
        <v>283</v>
      </c>
      <c r="D205" s="24" t="s">
        <v>23</v>
      </c>
      <c r="E205" s="26" t="s">
        <v>37</v>
      </c>
      <c r="F205" s="24" t="s">
        <v>25</v>
      </c>
      <c r="G205" s="24" t="s">
        <v>26</v>
      </c>
      <c r="H205" s="25" t="s">
        <v>59</v>
      </c>
      <c r="I205" s="25" t="s">
        <v>141</v>
      </c>
      <c r="J205" s="25" t="s">
        <v>29</v>
      </c>
      <c r="K205" s="22" t="s">
        <v>39</v>
      </c>
      <c r="L205" s="25" t="s">
        <v>40</v>
      </c>
      <c r="M205" s="23">
        <v>53</v>
      </c>
      <c r="N205" s="25" t="s">
        <v>27</v>
      </c>
      <c r="O205" s="25" t="s">
        <v>28</v>
      </c>
      <c r="P205" s="25" t="s">
        <v>37</v>
      </c>
      <c r="Q205" s="25" t="s">
        <v>39</v>
      </c>
      <c r="R205" s="25" t="s">
        <v>40</v>
      </c>
      <c r="S205" s="23">
        <v>35</v>
      </c>
      <c r="T205" s="33"/>
      <c r="U205" s="21" t="s">
        <v>293</v>
      </c>
      <c r="V205" s="21">
        <v>1</v>
      </c>
    </row>
    <row r="206" spans="1:22">
      <c r="A206" s="31">
        <v>44755</v>
      </c>
      <c r="B206" s="24" t="s">
        <v>74</v>
      </c>
      <c r="C206" s="24" t="s">
        <v>280</v>
      </c>
      <c r="D206" s="24" t="s">
        <v>23</v>
      </c>
      <c r="E206" s="26" t="s">
        <v>37</v>
      </c>
      <c r="F206" s="24" t="s">
        <v>25</v>
      </c>
      <c r="G206" s="24" t="s">
        <v>26</v>
      </c>
      <c r="H206" s="25" t="s">
        <v>79</v>
      </c>
      <c r="I206" s="25" t="s">
        <v>28</v>
      </c>
      <c r="J206" s="25" t="s">
        <v>37</v>
      </c>
      <c r="K206" s="22" t="s">
        <v>39</v>
      </c>
      <c r="L206" s="25" t="s">
        <v>40</v>
      </c>
      <c r="M206" s="23">
        <v>57</v>
      </c>
      <c r="N206" s="25" t="s">
        <v>34</v>
      </c>
      <c r="O206" s="25" t="s">
        <v>28</v>
      </c>
      <c r="P206" s="25" t="s">
        <v>29</v>
      </c>
      <c r="Q206" s="25" t="s">
        <v>39</v>
      </c>
      <c r="R206" s="25" t="s">
        <v>40</v>
      </c>
      <c r="S206" s="23">
        <v>67</v>
      </c>
      <c r="T206" s="33"/>
      <c r="U206" s="21" t="s">
        <v>294</v>
      </c>
      <c r="V206" s="21">
        <v>1</v>
      </c>
    </row>
    <row r="207" spans="1:22">
      <c r="A207" s="31">
        <v>44755</v>
      </c>
      <c r="B207" s="24" t="s">
        <v>66</v>
      </c>
      <c r="C207" s="21" t="s">
        <v>283</v>
      </c>
      <c r="D207" s="24" t="s">
        <v>23</v>
      </c>
      <c r="E207" s="24" t="s">
        <v>56</v>
      </c>
      <c r="F207" s="24" t="s">
        <v>52</v>
      </c>
      <c r="G207" s="21" t="s">
        <v>275</v>
      </c>
      <c r="H207" s="25" t="s">
        <v>38</v>
      </c>
      <c r="I207" s="25" t="s">
        <v>28</v>
      </c>
      <c r="J207" s="25" t="s">
        <v>56</v>
      </c>
      <c r="K207" s="22" t="s">
        <v>30</v>
      </c>
      <c r="L207" s="25"/>
      <c r="M207" s="23" t="s">
        <v>288</v>
      </c>
      <c r="N207" s="21" t="s">
        <v>288</v>
      </c>
      <c r="O207" s="21" t="s">
        <v>288</v>
      </c>
      <c r="P207" s="21" t="s">
        <v>288</v>
      </c>
      <c r="Q207" s="21" t="s">
        <v>288</v>
      </c>
      <c r="R207" s="21" t="s">
        <v>288</v>
      </c>
      <c r="S207" s="23" t="s">
        <v>288</v>
      </c>
      <c r="T207" s="33"/>
      <c r="U207" s="21" t="s">
        <v>296</v>
      </c>
      <c r="V207" s="21">
        <v>1</v>
      </c>
    </row>
    <row r="208" spans="1:22">
      <c r="A208" s="31">
        <v>44762</v>
      </c>
      <c r="B208" s="24" t="s">
        <v>36</v>
      </c>
      <c r="C208" s="24" t="s">
        <v>276</v>
      </c>
      <c r="D208" s="24" t="s">
        <v>23</v>
      </c>
      <c r="E208" s="26" t="s">
        <v>37</v>
      </c>
      <c r="F208" s="24" t="s">
        <v>25</v>
      </c>
      <c r="G208" s="24" t="s">
        <v>26</v>
      </c>
      <c r="H208" s="25" t="s">
        <v>38</v>
      </c>
      <c r="I208" s="25" t="s">
        <v>28</v>
      </c>
      <c r="J208" s="25" t="s">
        <v>37</v>
      </c>
      <c r="K208" s="22" t="s">
        <v>39</v>
      </c>
      <c r="L208" s="25" t="s">
        <v>40</v>
      </c>
      <c r="M208" s="23">
        <v>19</v>
      </c>
      <c r="N208" s="25" t="s">
        <v>38</v>
      </c>
      <c r="O208" s="25" t="s">
        <v>28</v>
      </c>
      <c r="P208" s="25" t="s">
        <v>37</v>
      </c>
      <c r="Q208" s="25" t="s">
        <v>39</v>
      </c>
      <c r="R208" s="25" t="s">
        <v>58</v>
      </c>
      <c r="S208" s="23">
        <v>31</v>
      </c>
      <c r="T208" s="33"/>
      <c r="U208" s="21" t="s">
        <v>290</v>
      </c>
      <c r="V208" s="21">
        <v>1</v>
      </c>
    </row>
    <row r="209" spans="1:22">
      <c r="A209" s="31">
        <v>44763</v>
      </c>
      <c r="B209" s="24" t="s">
        <v>36</v>
      </c>
      <c r="C209" s="24" t="s">
        <v>276</v>
      </c>
      <c r="D209" s="24" t="s">
        <v>23</v>
      </c>
      <c r="E209" s="26" t="s">
        <v>37</v>
      </c>
      <c r="F209" s="24" t="s">
        <v>25</v>
      </c>
      <c r="G209" s="24" t="s">
        <v>26</v>
      </c>
      <c r="H209" s="25" t="s">
        <v>38</v>
      </c>
      <c r="I209" s="25" t="s">
        <v>28</v>
      </c>
      <c r="J209" s="25" t="s">
        <v>37</v>
      </c>
      <c r="K209" s="22" t="s">
        <v>39</v>
      </c>
      <c r="L209" s="25" t="s">
        <v>58</v>
      </c>
      <c r="M209" s="23">
        <v>29</v>
      </c>
      <c r="N209" s="21" t="s">
        <v>288</v>
      </c>
      <c r="O209" s="21" t="s">
        <v>288</v>
      </c>
      <c r="P209" s="21" t="s">
        <v>288</v>
      </c>
      <c r="Q209" s="21" t="s">
        <v>288</v>
      </c>
      <c r="R209" s="21" t="s">
        <v>288</v>
      </c>
      <c r="S209" s="23" t="s">
        <v>288</v>
      </c>
      <c r="T209" s="33" t="s">
        <v>18</v>
      </c>
      <c r="U209" s="21" t="s">
        <v>291</v>
      </c>
      <c r="V209" s="21">
        <v>1</v>
      </c>
    </row>
    <row r="210" spans="1:22">
      <c r="A210" s="31">
        <v>44764</v>
      </c>
      <c r="B210" s="24" t="s">
        <v>48</v>
      </c>
      <c r="C210" s="24" t="s">
        <v>281</v>
      </c>
      <c r="D210" s="24" t="s">
        <v>23</v>
      </c>
      <c r="E210" s="26" t="s">
        <v>37</v>
      </c>
      <c r="F210" s="24" t="s">
        <v>50</v>
      </c>
      <c r="G210" s="21" t="s">
        <v>275</v>
      </c>
      <c r="H210" s="25" t="s">
        <v>38</v>
      </c>
      <c r="I210" s="25" t="s">
        <v>28</v>
      </c>
      <c r="J210" s="25" t="s">
        <v>37</v>
      </c>
      <c r="K210" s="22" t="s">
        <v>39</v>
      </c>
      <c r="L210" s="25" t="s">
        <v>40</v>
      </c>
      <c r="M210" s="23">
        <v>26</v>
      </c>
      <c r="N210" s="21" t="s">
        <v>288</v>
      </c>
      <c r="O210" s="21" t="s">
        <v>288</v>
      </c>
      <c r="P210" s="21" t="s">
        <v>288</v>
      </c>
      <c r="Q210" s="21" t="s">
        <v>288</v>
      </c>
      <c r="R210" s="21" t="s">
        <v>288</v>
      </c>
      <c r="S210" s="23" t="s">
        <v>288</v>
      </c>
      <c r="T210" s="33" t="s">
        <v>18</v>
      </c>
      <c r="U210" s="21" t="s">
        <v>291</v>
      </c>
      <c r="V210" s="21">
        <v>1</v>
      </c>
    </row>
    <row r="211" spans="1:22">
      <c r="A211" s="31">
        <v>44766</v>
      </c>
      <c r="B211" s="24" t="s">
        <v>33</v>
      </c>
      <c r="C211" s="21" t="s">
        <v>285</v>
      </c>
      <c r="D211" s="24" t="s">
        <v>23</v>
      </c>
      <c r="E211" s="26" t="s">
        <v>37</v>
      </c>
      <c r="F211" s="24" t="s">
        <v>50</v>
      </c>
      <c r="G211" s="24" t="s">
        <v>26</v>
      </c>
      <c r="H211" s="25" t="s">
        <v>32</v>
      </c>
      <c r="I211" s="25" t="s">
        <v>141</v>
      </c>
      <c r="J211" s="25" t="s">
        <v>29</v>
      </c>
      <c r="K211" s="22" t="s">
        <v>39</v>
      </c>
      <c r="L211" s="25" t="s">
        <v>40</v>
      </c>
      <c r="M211" s="23">
        <v>47</v>
      </c>
      <c r="N211" s="21" t="s">
        <v>288</v>
      </c>
      <c r="O211" s="21" t="s">
        <v>288</v>
      </c>
      <c r="P211" s="21" t="s">
        <v>288</v>
      </c>
      <c r="Q211" s="21" t="s">
        <v>288</v>
      </c>
      <c r="R211" s="21" t="s">
        <v>288</v>
      </c>
      <c r="S211" s="23" t="s">
        <v>288</v>
      </c>
      <c r="T211" s="33" t="s">
        <v>18</v>
      </c>
      <c r="U211" s="21" t="s">
        <v>293</v>
      </c>
      <c r="V211" s="21">
        <v>1</v>
      </c>
    </row>
    <row r="212" spans="1:22">
      <c r="A212" s="31">
        <v>44768</v>
      </c>
      <c r="B212" s="24" t="s">
        <v>33</v>
      </c>
      <c r="C212" s="21" t="s">
        <v>285</v>
      </c>
      <c r="D212" s="24" t="s">
        <v>23</v>
      </c>
      <c r="E212" s="26" t="s">
        <v>37</v>
      </c>
      <c r="F212" s="24" t="s">
        <v>25</v>
      </c>
      <c r="G212" s="24" t="s">
        <v>26</v>
      </c>
      <c r="H212" s="25" t="s">
        <v>34</v>
      </c>
      <c r="I212" s="25" t="s">
        <v>28</v>
      </c>
      <c r="J212" s="25" t="s">
        <v>29</v>
      </c>
      <c r="K212" s="22" t="s">
        <v>39</v>
      </c>
      <c r="L212" s="25" t="s">
        <v>40</v>
      </c>
      <c r="M212" s="23">
        <v>87</v>
      </c>
      <c r="N212" s="25" t="s">
        <v>38</v>
      </c>
      <c r="O212" s="25" t="s">
        <v>28</v>
      </c>
      <c r="P212" s="25" t="s">
        <v>37</v>
      </c>
      <c r="Q212" s="25" t="s">
        <v>39</v>
      </c>
      <c r="R212" s="25" t="s">
        <v>40</v>
      </c>
      <c r="S212" s="23">
        <v>63</v>
      </c>
      <c r="T212" s="33"/>
      <c r="U212" s="21" t="s">
        <v>295</v>
      </c>
      <c r="V212" s="21">
        <v>1</v>
      </c>
    </row>
    <row r="213" spans="1:22">
      <c r="A213" s="31">
        <v>44771</v>
      </c>
      <c r="B213" s="24" t="s">
        <v>100</v>
      </c>
      <c r="C213" s="21" t="s">
        <v>285</v>
      </c>
      <c r="D213" s="24" t="s">
        <v>23</v>
      </c>
      <c r="E213" s="26" t="s">
        <v>37</v>
      </c>
      <c r="F213" s="24" t="s">
        <v>25</v>
      </c>
      <c r="G213" s="24" t="s">
        <v>26</v>
      </c>
      <c r="H213" s="25" t="s">
        <v>38</v>
      </c>
      <c r="I213" s="25" t="s">
        <v>28</v>
      </c>
      <c r="J213" s="25" t="s">
        <v>37</v>
      </c>
      <c r="K213" s="22" t="s">
        <v>39</v>
      </c>
      <c r="L213" s="25" t="s">
        <v>40</v>
      </c>
      <c r="M213" s="23">
        <v>42</v>
      </c>
      <c r="N213" s="25" t="s">
        <v>27</v>
      </c>
      <c r="O213" s="25" t="s">
        <v>28</v>
      </c>
      <c r="P213" s="25" t="s">
        <v>29</v>
      </c>
      <c r="Q213" s="25" t="s">
        <v>39</v>
      </c>
      <c r="R213" s="25" t="s">
        <v>40</v>
      </c>
      <c r="S213" s="23">
        <v>39</v>
      </c>
      <c r="T213" s="33"/>
      <c r="U213" s="43" t="s">
        <v>292</v>
      </c>
      <c r="V213" s="21">
        <v>1</v>
      </c>
    </row>
    <row r="214" spans="1:22">
      <c r="A214" s="31">
        <v>44773</v>
      </c>
      <c r="B214" s="24" t="s">
        <v>22</v>
      </c>
      <c r="C214" s="24" t="s">
        <v>278</v>
      </c>
      <c r="D214" s="24" t="s">
        <v>23</v>
      </c>
      <c r="E214" s="24" t="s">
        <v>37</v>
      </c>
      <c r="F214" s="24" t="s">
        <v>25</v>
      </c>
      <c r="G214" s="24" t="s">
        <v>233</v>
      </c>
      <c r="H214" s="25" t="s">
        <v>57</v>
      </c>
      <c r="I214" s="25" t="s">
        <v>141</v>
      </c>
      <c r="J214" s="25" t="s">
        <v>37</v>
      </c>
      <c r="K214" s="22" t="s">
        <v>39</v>
      </c>
      <c r="L214" s="25" t="s">
        <v>40</v>
      </c>
      <c r="M214" s="23">
        <v>39</v>
      </c>
      <c r="N214" s="25" t="s">
        <v>27</v>
      </c>
      <c r="O214" s="25" t="s">
        <v>28</v>
      </c>
      <c r="P214" s="25" t="s">
        <v>29</v>
      </c>
      <c r="Q214" s="25" t="s">
        <v>39</v>
      </c>
      <c r="R214" s="25" t="s">
        <v>40</v>
      </c>
      <c r="S214" s="23">
        <v>71</v>
      </c>
      <c r="T214" s="33"/>
      <c r="U214" s="43" t="s">
        <v>292</v>
      </c>
      <c r="V214" s="21">
        <v>1</v>
      </c>
    </row>
    <row r="215" spans="1:22">
      <c r="A215" s="31">
        <v>44778</v>
      </c>
      <c r="B215" s="24" t="s">
        <v>48</v>
      </c>
      <c r="C215" s="24" t="s">
        <v>281</v>
      </c>
      <c r="D215" s="24" t="s">
        <v>23</v>
      </c>
      <c r="E215" s="26" t="s">
        <v>37</v>
      </c>
      <c r="F215" s="24" t="s">
        <v>50</v>
      </c>
      <c r="G215" s="21" t="s">
        <v>275</v>
      </c>
      <c r="H215" s="25" t="s">
        <v>38</v>
      </c>
      <c r="I215" s="25" t="s">
        <v>28</v>
      </c>
      <c r="J215" s="25" t="s">
        <v>37</v>
      </c>
      <c r="K215" s="22" t="s">
        <v>39</v>
      </c>
      <c r="L215" s="25" t="s">
        <v>40</v>
      </c>
      <c r="M215" s="23">
        <v>29</v>
      </c>
      <c r="N215" s="21" t="s">
        <v>288</v>
      </c>
      <c r="O215" s="21" t="s">
        <v>288</v>
      </c>
      <c r="P215" s="21" t="s">
        <v>288</v>
      </c>
      <c r="Q215" s="21" t="s">
        <v>288</v>
      </c>
      <c r="R215" s="21" t="s">
        <v>288</v>
      </c>
      <c r="S215" s="23" t="s">
        <v>288</v>
      </c>
      <c r="T215" s="33" t="s">
        <v>18</v>
      </c>
      <c r="U215" s="21" t="s">
        <v>291</v>
      </c>
      <c r="V215" s="21">
        <v>1</v>
      </c>
    </row>
    <row r="216" spans="1:22">
      <c r="A216" s="31">
        <v>44779</v>
      </c>
      <c r="B216" s="24" t="s">
        <v>48</v>
      </c>
      <c r="C216" s="24" t="s">
        <v>281</v>
      </c>
      <c r="D216" s="24" t="s">
        <v>51</v>
      </c>
      <c r="E216" s="26" t="s">
        <v>37</v>
      </c>
      <c r="F216" s="24" t="s">
        <v>25</v>
      </c>
      <c r="G216" s="24" t="s">
        <v>26</v>
      </c>
      <c r="H216" s="25" t="s">
        <v>38</v>
      </c>
      <c r="I216" s="25" t="s">
        <v>28</v>
      </c>
      <c r="J216" s="25" t="s">
        <v>37</v>
      </c>
      <c r="K216" s="22" t="s">
        <v>39</v>
      </c>
      <c r="L216" s="25" t="s">
        <v>40</v>
      </c>
      <c r="M216" s="23">
        <v>36</v>
      </c>
      <c r="N216" s="25" t="s">
        <v>38</v>
      </c>
      <c r="O216" s="25" t="s">
        <v>28</v>
      </c>
      <c r="P216" s="25" t="s">
        <v>37</v>
      </c>
      <c r="Q216" s="25" t="s">
        <v>39</v>
      </c>
      <c r="R216" s="25" t="s">
        <v>40</v>
      </c>
      <c r="S216" s="23">
        <v>20</v>
      </c>
      <c r="T216" s="33"/>
      <c r="U216" s="43" t="s">
        <v>292</v>
      </c>
      <c r="V216" s="21">
        <v>1</v>
      </c>
    </row>
    <row r="217" spans="1:22">
      <c r="A217" s="31">
        <v>44780</v>
      </c>
      <c r="B217" s="24" t="s">
        <v>107</v>
      </c>
      <c r="C217" s="24" t="s">
        <v>280</v>
      </c>
      <c r="D217" s="24" t="s">
        <v>23</v>
      </c>
      <c r="E217" s="26" t="s">
        <v>37</v>
      </c>
      <c r="F217" s="24" t="s">
        <v>50</v>
      </c>
      <c r="G217" s="21" t="s">
        <v>275</v>
      </c>
      <c r="H217" s="25" t="s">
        <v>38</v>
      </c>
      <c r="I217" s="25" t="s">
        <v>28</v>
      </c>
      <c r="J217" s="25" t="s">
        <v>37</v>
      </c>
      <c r="K217" s="22" t="s">
        <v>39</v>
      </c>
      <c r="L217" s="25" t="s">
        <v>40</v>
      </c>
      <c r="M217" s="23">
        <v>26</v>
      </c>
      <c r="N217" s="21" t="s">
        <v>288</v>
      </c>
      <c r="O217" s="21" t="s">
        <v>288</v>
      </c>
      <c r="P217" s="21" t="s">
        <v>288</v>
      </c>
      <c r="Q217" s="21" t="s">
        <v>288</v>
      </c>
      <c r="R217" s="21" t="s">
        <v>288</v>
      </c>
      <c r="S217" s="23" t="s">
        <v>288</v>
      </c>
      <c r="T217" s="33" t="s">
        <v>18</v>
      </c>
      <c r="U217" s="21" t="s">
        <v>291</v>
      </c>
      <c r="V217" s="21">
        <v>1</v>
      </c>
    </row>
    <row r="218" spans="1:22">
      <c r="A218" s="31">
        <v>44781</v>
      </c>
      <c r="B218" s="24" t="s">
        <v>243</v>
      </c>
      <c r="C218" s="24" t="s">
        <v>280</v>
      </c>
      <c r="D218" s="24" t="s">
        <v>23</v>
      </c>
      <c r="E218" s="26" t="s">
        <v>37</v>
      </c>
      <c r="F218" s="24" t="s">
        <v>25</v>
      </c>
      <c r="G218" s="24" t="s">
        <v>26</v>
      </c>
      <c r="H218" s="25" t="s">
        <v>34</v>
      </c>
      <c r="I218" s="25" t="s">
        <v>28</v>
      </c>
      <c r="J218" s="25" t="s">
        <v>29</v>
      </c>
      <c r="K218" s="22" t="s">
        <v>39</v>
      </c>
      <c r="L218" s="25" t="s">
        <v>40</v>
      </c>
      <c r="M218" s="23">
        <v>76</v>
      </c>
      <c r="N218" s="25" t="s">
        <v>38</v>
      </c>
      <c r="O218" s="25" t="s">
        <v>28</v>
      </c>
      <c r="P218" s="25" t="s">
        <v>37</v>
      </c>
      <c r="Q218" s="25" t="s">
        <v>39</v>
      </c>
      <c r="R218" s="25" t="s">
        <v>40</v>
      </c>
      <c r="S218" s="23">
        <v>26</v>
      </c>
      <c r="T218" s="33"/>
      <c r="U218" s="21" t="s">
        <v>295</v>
      </c>
      <c r="V218" s="21">
        <v>1</v>
      </c>
    </row>
    <row r="219" spans="1:22">
      <c r="A219" s="31">
        <v>44785</v>
      </c>
      <c r="B219" s="24" t="s">
        <v>101</v>
      </c>
      <c r="C219" s="24" t="s">
        <v>280</v>
      </c>
      <c r="D219" s="24" t="s">
        <v>23</v>
      </c>
      <c r="E219" s="26" t="s">
        <v>37</v>
      </c>
      <c r="F219" s="24" t="s">
        <v>25</v>
      </c>
      <c r="G219" s="24" t="s">
        <v>26</v>
      </c>
      <c r="H219" s="25" t="s">
        <v>34</v>
      </c>
      <c r="I219" s="25" t="s">
        <v>28</v>
      </c>
      <c r="J219" s="25" t="s">
        <v>37</v>
      </c>
      <c r="K219" s="22" t="s">
        <v>39</v>
      </c>
      <c r="L219" s="25" t="s">
        <v>58</v>
      </c>
      <c r="M219" s="23" t="s">
        <v>288</v>
      </c>
      <c r="N219" s="25" t="s">
        <v>34</v>
      </c>
      <c r="O219" s="25" t="s">
        <v>141</v>
      </c>
      <c r="P219" s="25" t="s">
        <v>37</v>
      </c>
      <c r="Q219" s="25" t="s">
        <v>39</v>
      </c>
      <c r="R219" s="25" t="s">
        <v>40</v>
      </c>
      <c r="S219" s="23">
        <v>48</v>
      </c>
      <c r="T219" s="33"/>
      <c r="U219" s="21" t="s">
        <v>296</v>
      </c>
      <c r="V219" s="21">
        <v>1</v>
      </c>
    </row>
    <row r="220" spans="1:22">
      <c r="A220" s="31">
        <v>44785</v>
      </c>
      <c r="B220" s="24" t="s">
        <v>244</v>
      </c>
      <c r="C220" s="21" t="s">
        <v>283</v>
      </c>
      <c r="D220" s="24" t="s">
        <v>23</v>
      </c>
      <c r="E220" s="24" t="s">
        <v>56</v>
      </c>
      <c r="F220" s="24" t="s">
        <v>52</v>
      </c>
      <c r="G220" s="21" t="s">
        <v>275</v>
      </c>
      <c r="H220" s="25" t="s">
        <v>38</v>
      </c>
      <c r="I220" s="25" t="s">
        <v>28</v>
      </c>
      <c r="J220" s="25" t="s">
        <v>56</v>
      </c>
      <c r="K220" s="22" t="s">
        <v>30</v>
      </c>
      <c r="L220" s="25"/>
      <c r="M220" s="23">
        <v>68</v>
      </c>
      <c r="N220" s="25" t="s">
        <v>41</v>
      </c>
      <c r="O220" s="25" t="s">
        <v>141</v>
      </c>
      <c r="P220" s="25" t="s">
        <v>29</v>
      </c>
      <c r="Q220" s="25" t="s">
        <v>39</v>
      </c>
      <c r="R220" s="25" t="s">
        <v>40</v>
      </c>
      <c r="S220" s="23">
        <v>55</v>
      </c>
      <c r="T220" s="33"/>
      <c r="U220" s="21" t="s">
        <v>295</v>
      </c>
      <c r="V220" s="21">
        <v>1</v>
      </c>
    </row>
    <row r="221" spans="1:22">
      <c r="A221" s="31">
        <v>44786</v>
      </c>
      <c r="B221" s="24" t="s">
        <v>48</v>
      </c>
      <c r="C221" s="24" t="s">
        <v>281</v>
      </c>
      <c r="D221" s="24" t="s">
        <v>23</v>
      </c>
      <c r="E221" s="26" t="s">
        <v>37</v>
      </c>
      <c r="F221" s="24" t="s">
        <v>25</v>
      </c>
      <c r="G221" s="24" t="s">
        <v>26</v>
      </c>
      <c r="H221" s="25" t="s">
        <v>38</v>
      </c>
      <c r="I221" s="25" t="s">
        <v>28</v>
      </c>
      <c r="J221" s="25" t="s">
        <v>37</v>
      </c>
      <c r="K221" s="22" t="s">
        <v>39</v>
      </c>
      <c r="L221" s="25" t="s">
        <v>40</v>
      </c>
      <c r="M221" s="23">
        <v>30</v>
      </c>
      <c r="N221" s="25" t="s">
        <v>34</v>
      </c>
      <c r="O221" s="25" t="s">
        <v>28</v>
      </c>
      <c r="P221" s="21" t="s">
        <v>288</v>
      </c>
      <c r="Q221" s="25" t="s">
        <v>39</v>
      </c>
      <c r="R221" s="25" t="s">
        <v>40</v>
      </c>
      <c r="S221" s="23">
        <v>65</v>
      </c>
      <c r="T221" s="33"/>
      <c r="U221" s="21" t="s">
        <v>291</v>
      </c>
      <c r="V221" s="21">
        <v>1</v>
      </c>
    </row>
    <row r="222" spans="1:22">
      <c r="A222" s="31">
        <v>44788</v>
      </c>
      <c r="B222" s="24" t="s">
        <v>33</v>
      </c>
      <c r="C222" s="21" t="s">
        <v>285</v>
      </c>
      <c r="D222" s="24" t="s">
        <v>23</v>
      </c>
      <c r="E222" s="26" t="s">
        <v>37</v>
      </c>
      <c r="F222" s="24" t="s">
        <v>25</v>
      </c>
      <c r="G222" s="24" t="s">
        <v>26</v>
      </c>
      <c r="H222" s="25" t="s">
        <v>59</v>
      </c>
      <c r="I222" s="25" t="s">
        <v>141</v>
      </c>
      <c r="J222" s="25" t="s">
        <v>29</v>
      </c>
      <c r="K222" s="22" t="s">
        <v>39</v>
      </c>
      <c r="L222" s="25" t="s">
        <v>40</v>
      </c>
      <c r="M222" s="23">
        <v>51</v>
      </c>
      <c r="N222" s="25" t="s">
        <v>34</v>
      </c>
      <c r="O222" s="25" t="s">
        <v>28</v>
      </c>
      <c r="P222" s="25" t="s">
        <v>29</v>
      </c>
      <c r="Q222" s="25" t="s">
        <v>39</v>
      </c>
      <c r="R222" s="25" t="s">
        <v>40</v>
      </c>
      <c r="S222" s="23">
        <v>25</v>
      </c>
      <c r="T222" s="33"/>
      <c r="U222" s="21" t="s">
        <v>293</v>
      </c>
      <c r="V222" s="21">
        <v>1</v>
      </c>
    </row>
    <row r="223" spans="1:22">
      <c r="A223" s="31">
        <v>44789</v>
      </c>
      <c r="B223" s="24" t="s">
        <v>55</v>
      </c>
      <c r="C223" s="24" t="s">
        <v>279</v>
      </c>
      <c r="D223" s="24" t="s">
        <v>23</v>
      </c>
      <c r="E223" s="26" t="s">
        <v>37</v>
      </c>
      <c r="F223" s="24" t="s">
        <v>25</v>
      </c>
      <c r="G223" s="24" t="s">
        <v>26</v>
      </c>
      <c r="H223" s="25" t="s">
        <v>38</v>
      </c>
      <c r="I223" s="25" t="s">
        <v>28</v>
      </c>
      <c r="J223" s="25" t="s">
        <v>37</v>
      </c>
      <c r="K223" s="22" t="s">
        <v>39</v>
      </c>
      <c r="L223" s="25" t="s">
        <v>40</v>
      </c>
      <c r="M223" s="23">
        <v>32</v>
      </c>
      <c r="N223" s="25" t="s">
        <v>27</v>
      </c>
      <c r="O223" s="25" t="s">
        <v>28</v>
      </c>
      <c r="P223" s="25" t="s">
        <v>29</v>
      </c>
      <c r="Q223" s="25" t="s">
        <v>39</v>
      </c>
      <c r="R223" s="25" t="s">
        <v>40</v>
      </c>
      <c r="S223" s="23">
        <v>52</v>
      </c>
      <c r="T223" s="33"/>
      <c r="U223" s="21" t="s">
        <v>291</v>
      </c>
      <c r="V223" s="21">
        <v>1</v>
      </c>
    </row>
    <row r="224" spans="1:22">
      <c r="A224" s="31">
        <v>44789</v>
      </c>
      <c r="B224" s="24" t="s">
        <v>94</v>
      </c>
      <c r="C224" s="24" t="s">
        <v>280</v>
      </c>
      <c r="D224" s="24" t="s">
        <v>23</v>
      </c>
      <c r="E224" s="26" t="s">
        <v>37</v>
      </c>
      <c r="F224" s="24" t="s">
        <v>25</v>
      </c>
      <c r="G224" s="24" t="s">
        <v>26</v>
      </c>
      <c r="H224" s="25" t="s">
        <v>32</v>
      </c>
      <c r="I224" s="25" t="s">
        <v>28</v>
      </c>
      <c r="J224" s="25" t="s">
        <v>29</v>
      </c>
      <c r="K224" s="22" t="s">
        <v>39</v>
      </c>
      <c r="L224" s="25" t="s">
        <v>40</v>
      </c>
      <c r="M224" s="23">
        <v>68</v>
      </c>
      <c r="N224" s="25" t="s">
        <v>38</v>
      </c>
      <c r="O224" s="25" t="s">
        <v>28</v>
      </c>
      <c r="P224" s="25" t="s">
        <v>37</v>
      </c>
      <c r="Q224" s="25" t="s">
        <v>39</v>
      </c>
      <c r="R224" s="25" t="s">
        <v>40</v>
      </c>
      <c r="S224" s="23">
        <v>22</v>
      </c>
      <c r="T224" s="33"/>
      <c r="U224" s="21" t="s">
        <v>295</v>
      </c>
      <c r="V224" s="21">
        <v>1</v>
      </c>
    </row>
    <row r="225" spans="1:22">
      <c r="A225" s="31">
        <v>44802</v>
      </c>
      <c r="B225" s="24" t="s">
        <v>245</v>
      </c>
      <c r="C225" s="24" t="s">
        <v>278</v>
      </c>
      <c r="D225" s="24" t="s">
        <v>23</v>
      </c>
      <c r="E225" s="24" t="s">
        <v>56</v>
      </c>
      <c r="F225" s="24" t="s">
        <v>25</v>
      </c>
      <c r="G225" s="24" t="s">
        <v>46</v>
      </c>
      <c r="H225" s="25" t="s">
        <v>38</v>
      </c>
      <c r="I225" s="25" t="s">
        <v>28</v>
      </c>
      <c r="J225" s="25" t="s">
        <v>56</v>
      </c>
      <c r="K225" s="22" t="s">
        <v>30</v>
      </c>
      <c r="L225" s="25"/>
      <c r="M225" s="23">
        <v>31</v>
      </c>
      <c r="N225" s="21" t="s">
        <v>288</v>
      </c>
      <c r="O225" s="21" t="s">
        <v>288</v>
      </c>
      <c r="P225" s="21" t="s">
        <v>288</v>
      </c>
      <c r="Q225" s="21" t="s">
        <v>288</v>
      </c>
      <c r="R225" s="21" t="s">
        <v>288</v>
      </c>
      <c r="S225" s="23" t="s">
        <v>288</v>
      </c>
      <c r="T225" s="33"/>
      <c r="U225" s="21" t="s">
        <v>291</v>
      </c>
      <c r="V225" s="21">
        <v>1</v>
      </c>
    </row>
    <row r="226" spans="1:22">
      <c r="A226" s="31">
        <v>44803</v>
      </c>
      <c r="B226" s="24" t="s">
        <v>67</v>
      </c>
      <c r="C226" s="24" t="s">
        <v>278</v>
      </c>
      <c r="D226" s="24" t="s">
        <v>23</v>
      </c>
      <c r="E226" s="24" t="s">
        <v>37</v>
      </c>
      <c r="F226" s="24" t="s">
        <v>47</v>
      </c>
      <c r="G226" s="24" t="s">
        <v>26</v>
      </c>
      <c r="H226" s="25" t="s">
        <v>45</v>
      </c>
      <c r="I226" s="25" t="s">
        <v>28</v>
      </c>
      <c r="J226" s="25" t="s">
        <v>29</v>
      </c>
      <c r="K226" s="22" t="s">
        <v>30</v>
      </c>
      <c r="L226" s="25"/>
      <c r="M226" s="23">
        <v>38</v>
      </c>
      <c r="N226" s="21" t="s">
        <v>288</v>
      </c>
      <c r="O226" s="21" t="s">
        <v>288</v>
      </c>
      <c r="P226" s="21" t="s">
        <v>288</v>
      </c>
      <c r="Q226" s="21" t="s">
        <v>288</v>
      </c>
      <c r="R226" s="21" t="s">
        <v>288</v>
      </c>
      <c r="S226" s="23" t="s">
        <v>288</v>
      </c>
      <c r="T226" s="33" t="s">
        <v>18</v>
      </c>
      <c r="U226" s="43" t="s">
        <v>292</v>
      </c>
      <c r="V226" s="21">
        <v>1</v>
      </c>
    </row>
    <row r="227" spans="1:22">
      <c r="A227" s="31">
        <v>44803</v>
      </c>
      <c r="B227" s="24" t="s">
        <v>104</v>
      </c>
      <c r="C227" s="21" t="s">
        <v>282</v>
      </c>
      <c r="D227" s="24" t="s">
        <v>23</v>
      </c>
      <c r="E227" s="24" t="s">
        <v>37</v>
      </c>
      <c r="F227" s="24" t="s">
        <v>25</v>
      </c>
      <c r="G227" s="24" t="s">
        <v>26</v>
      </c>
      <c r="H227" s="25" t="s">
        <v>27</v>
      </c>
      <c r="I227" s="25" t="s">
        <v>141</v>
      </c>
      <c r="J227" s="25" t="s">
        <v>37</v>
      </c>
      <c r="K227" s="22" t="s">
        <v>39</v>
      </c>
      <c r="L227" s="25" t="s">
        <v>40</v>
      </c>
      <c r="M227" s="23">
        <v>58</v>
      </c>
      <c r="N227" s="25" t="s">
        <v>41</v>
      </c>
      <c r="O227" s="25" t="s">
        <v>141</v>
      </c>
      <c r="P227" s="25" t="s">
        <v>29</v>
      </c>
      <c r="Q227" s="21" t="s">
        <v>288</v>
      </c>
      <c r="R227" s="21" t="s">
        <v>288</v>
      </c>
      <c r="S227" s="23">
        <v>34</v>
      </c>
      <c r="T227" s="33"/>
      <c r="U227" s="21" t="s">
        <v>294</v>
      </c>
      <c r="V227" s="21">
        <v>1</v>
      </c>
    </row>
    <row r="228" spans="1:22">
      <c r="A228" s="31">
        <v>44807</v>
      </c>
      <c r="B228" s="24" t="s">
        <v>33</v>
      </c>
      <c r="C228" s="21" t="s">
        <v>285</v>
      </c>
      <c r="D228" s="27" t="s">
        <v>23</v>
      </c>
      <c r="E228" s="24" t="s">
        <v>56</v>
      </c>
      <c r="F228" s="24" t="s">
        <v>50</v>
      </c>
      <c r="G228" s="21" t="s">
        <v>275</v>
      </c>
      <c r="H228" s="25"/>
      <c r="I228" s="25"/>
      <c r="J228" s="25" t="s">
        <v>56</v>
      </c>
      <c r="K228" s="22"/>
      <c r="L228" s="25"/>
      <c r="M228" s="23" t="s">
        <v>288</v>
      </c>
      <c r="N228" s="21" t="s">
        <v>288</v>
      </c>
      <c r="O228" s="21" t="s">
        <v>288</v>
      </c>
      <c r="P228" s="21" t="s">
        <v>288</v>
      </c>
      <c r="Q228" s="21" t="s">
        <v>288</v>
      </c>
      <c r="R228" s="21" t="s">
        <v>288</v>
      </c>
      <c r="S228" s="23" t="s">
        <v>288</v>
      </c>
      <c r="T228" s="33" t="s">
        <v>18</v>
      </c>
      <c r="U228" s="21" t="s">
        <v>296</v>
      </c>
      <c r="V228" s="21">
        <v>1</v>
      </c>
    </row>
    <row r="229" spans="1:22">
      <c r="A229" s="31">
        <v>44808</v>
      </c>
      <c r="B229" s="24" t="s">
        <v>69</v>
      </c>
      <c r="C229" s="24" t="s">
        <v>278</v>
      </c>
      <c r="D229" s="24" t="s">
        <v>23</v>
      </c>
      <c r="E229" s="26" t="s">
        <v>37</v>
      </c>
      <c r="F229" s="24" t="s">
        <v>50</v>
      </c>
      <c r="G229" s="21" t="s">
        <v>275</v>
      </c>
      <c r="H229" s="25" t="s">
        <v>38</v>
      </c>
      <c r="I229" s="25" t="s">
        <v>28</v>
      </c>
      <c r="J229" s="25" t="s">
        <v>29</v>
      </c>
      <c r="K229" s="22" t="s">
        <v>39</v>
      </c>
      <c r="L229" s="25" t="s">
        <v>40</v>
      </c>
      <c r="M229" s="23" t="s">
        <v>288</v>
      </c>
      <c r="N229" s="21" t="s">
        <v>288</v>
      </c>
      <c r="O229" s="21" t="s">
        <v>288</v>
      </c>
      <c r="P229" s="21" t="s">
        <v>288</v>
      </c>
      <c r="Q229" s="21" t="s">
        <v>288</v>
      </c>
      <c r="R229" s="21" t="s">
        <v>288</v>
      </c>
      <c r="S229" s="23" t="s">
        <v>288</v>
      </c>
      <c r="T229" s="33" t="s">
        <v>18</v>
      </c>
      <c r="U229" s="21" t="s">
        <v>296</v>
      </c>
      <c r="V229" s="21">
        <v>1</v>
      </c>
    </row>
    <row r="230" spans="1:22">
      <c r="A230" s="31">
        <v>44810</v>
      </c>
      <c r="B230" s="24" t="s">
        <v>36</v>
      </c>
      <c r="C230" s="24" t="s">
        <v>276</v>
      </c>
      <c r="D230" s="24" t="s">
        <v>23</v>
      </c>
      <c r="E230" s="26" t="s">
        <v>37</v>
      </c>
      <c r="F230" s="24" t="s">
        <v>50</v>
      </c>
      <c r="G230" s="21" t="s">
        <v>275</v>
      </c>
      <c r="H230" s="25" t="s">
        <v>34</v>
      </c>
      <c r="I230" s="25" t="s">
        <v>28</v>
      </c>
      <c r="J230" s="25" t="s">
        <v>29</v>
      </c>
      <c r="K230" s="22" t="s">
        <v>39</v>
      </c>
      <c r="L230" s="25" t="s">
        <v>40</v>
      </c>
      <c r="M230" s="23">
        <v>64</v>
      </c>
      <c r="N230" s="21" t="s">
        <v>288</v>
      </c>
      <c r="O230" s="21" t="s">
        <v>288</v>
      </c>
      <c r="P230" s="21" t="s">
        <v>288</v>
      </c>
      <c r="Q230" s="21" t="s">
        <v>288</v>
      </c>
      <c r="R230" s="21" t="s">
        <v>288</v>
      </c>
      <c r="S230" s="23" t="s">
        <v>288</v>
      </c>
      <c r="T230" s="33" t="s">
        <v>18</v>
      </c>
      <c r="U230" s="21" t="s">
        <v>294</v>
      </c>
      <c r="V230" s="21">
        <v>1</v>
      </c>
    </row>
    <row r="231" spans="1:22">
      <c r="A231" s="31">
        <v>44812</v>
      </c>
      <c r="B231" s="24" t="s">
        <v>244</v>
      </c>
      <c r="C231" s="21" t="s">
        <v>283</v>
      </c>
      <c r="D231" s="24" t="s">
        <v>23</v>
      </c>
      <c r="E231" s="26" t="s">
        <v>37</v>
      </c>
      <c r="F231" s="24" t="s">
        <v>50</v>
      </c>
      <c r="G231" s="21" t="s">
        <v>275</v>
      </c>
      <c r="H231" s="25" t="s">
        <v>38</v>
      </c>
      <c r="I231" s="25" t="s">
        <v>28</v>
      </c>
      <c r="J231" s="25" t="s">
        <v>37</v>
      </c>
      <c r="K231" s="22" t="s">
        <v>39</v>
      </c>
      <c r="L231" s="25" t="s">
        <v>40</v>
      </c>
      <c r="M231" s="23">
        <v>27</v>
      </c>
      <c r="N231" s="21" t="s">
        <v>288</v>
      </c>
      <c r="O231" s="21" t="s">
        <v>288</v>
      </c>
      <c r="P231" s="21" t="s">
        <v>288</v>
      </c>
      <c r="Q231" s="21" t="s">
        <v>288</v>
      </c>
      <c r="R231" s="21" t="s">
        <v>288</v>
      </c>
      <c r="S231" s="23" t="s">
        <v>288</v>
      </c>
      <c r="T231" s="33" t="s">
        <v>18</v>
      </c>
      <c r="U231" s="21" t="s">
        <v>291</v>
      </c>
      <c r="V231" s="21">
        <v>1</v>
      </c>
    </row>
    <row r="232" spans="1:22">
      <c r="A232" s="31">
        <v>44815</v>
      </c>
      <c r="B232" s="24" t="s">
        <v>117</v>
      </c>
      <c r="C232" s="21" t="s">
        <v>282</v>
      </c>
      <c r="D232" s="24" t="s">
        <v>23</v>
      </c>
      <c r="E232" s="26" t="s">
        <v>37</v>
      </c>
      <c r="F232" s="24" t="s">
        <v>25</v>
      </c>
      <c r="G232" s="24" t="s">
        <v>26</v>
      </c>
      <c r="H232" s="25" t="s">
        <v>34</v>
      </c>
      <c r="I232" s="25" t="s">
        <v>28</v>
      </c>
      <c r="J232" s="25" t="s">
        <v>29</v>
      </c>
      <c r="K232" s="22" t="s">
        <v>39</v>
      </c>
      <c r="L232" s="25" t="s">
        <v>58</v>
      </c>
      <c r="M232" s="23">
        <v>35</v>
      </c>
      <c r="N232" s="25" t="s">
        <v>79</v>
      </c>
      <c r="O232" s="25" t="s">
        <v>28</v>
      </c>
      <c r="P232" s="25" t="s">
        <v>37</v>
      </c>
      <c r="Q232" s="21" t="s">
        <v>288</v>
      </c>
      <c r="R232" s="21" t="s">
        <v>288</v>
      </c>
      <c r="S232" s="23">
        <v>80</v>
      </c>
      <c r="T232" s="33"/>
      <c r="U232" s="21" t="s">
        <v>291</v>
      </c>
      <c r="V232" s="21">
        <v>1</v>
      </c>
    </row>
    <row r="233" spans="1:22">
      <c r="A233" s="31">
        <v>44815</v>
      </c>
      <c r="B233" s="24" t="s">
        <v>43</v>
      </c>
      <c r="C233" s="24" t="s">
        <v>281</v>
      </c>
      <c r="D233" s="24" t="s">
        <v>23</v>
      </c>
      <c r="E233" s="26" t="s">
        <v>37</v>
      </c>
      <c r="F233" s="24" t="s">
        <v>25</v>
      </c>
      <c r="G233" s="24" t="s">
        <v>26</v>
      </c>
      <c r="H233" s="25" t="s">
        <v>34</v>
      </c>
      <c r="I233" s="25" t="s">
        <v>28</v>
      </c>
      <c r="J233" s="25" t="s">
        <v>29</v>
      </c>
      <c r="K233" s="22" t="s">
        <v>39</v>
      </c>
      <c r="L233" s="25" t="s">
        <v>40</v>
      </c>
      <c r="M233" s="23">
        <v>57</v>
      </c>
      <c r="N233" s="25" t="s">
        <v>38</v>
      </c>
      <c r="O233" s="25" t="s">
        <v>28</v>
      </c>
      <c r="P233" s="25" t="s">
        <v>37</v>
      </c>
      <c r="Q233" s="25" t="s">
        <v>39</v>
      </c>
      <c r="R233" s="25" t="s">
        <v>40</v>
      </c>
      <c r="S233" s="23">
        <v>29</v>
      </c>
      <c r="T233" s="33"/>
      <c r="U233" s="21" t="s">
        <v>294</v>
      </c>
      <c r="V233" s="21">
        <v>1</v>
      </c>
    </row>
    <row r="234" spans="1:22">
      <c r="A234" s="31">
        <v>44816</v>
      </c>
      <c r="B234" s="24" t="s">
        <v>36</v>
      </c>
      <c r="C234" s="24" t="s">
        <v>276</v>
      </c>
      <c r="D234" s="24" t="s">
        <v>23</v>
      </c>
      <c r="E234" s="26" t="s">
        <v>37</v>
      </c>
      <c r="F234" s="24" t="s">
        <v>25</v>
      </c>
      <c r="G234" s="24" t="s">
        <v>26</v>
      </c>
      <c r="H234" s="25" t="s">
        <v>38</v>
      </c>
      <c r="I234" s="25" t="s">
        <v>28</v>
      </c>
      <c r="J234" s="25" t="s">
        <v>37</v>
      </c>
      <c r="K234" s="22" t="s">
        <v>39</v>
      </c>
      <c r="L234" s="25" t="s">
        <v>40</v>
      </c>
      <c r="M234" s="23">
        <v>40</v>
      </c>
      <c r="N234" s="25" t="s">
        <v>38</v>
      </c>
      <c r="O234" s="25" t="s">
        <v>28</v>
      </c>
      <c r="P234" s="25" t="s">
        <v>29</v>
      </c>
      <c r="Q234" s="25" t="s">
        <v>39</v>
      </c>
      <c r="R234" s="25" t="s">
        <v>40</v>
      </c>
      <c r="S234" s="23">
        <v>26</v>
      </c>
      <c r="T234" s="33"/>
      <c r="U234" s="43" t="s">
        <v>292</v>
      </c>
      <c r="V234" s="21">
        <v>1</v>
      </c>
    </row>
    <row r="235" spans="1:22">
      <c r="A235" s="31">
        <v>44821</v>
      </c>
      <c r="B235" s="24" t="s">
        <v>33</v>
      </c>
      <c r="C235" s="21" t="s">
        <v>285</v>
      </c>
      <c r="D235" s="24" t="s">
        <v>23</v>
      </c>
      <c r="E235" s="26" t="s">
        <v>37</v>
      </c>
      <c r="F235" s="24" t="s">
        <v>50</v>
      </c>
      <c r="G235" s="24" t="s">
        <v>26</v>
      </c>
      <c r="H235" s="25" t="s">
        <v>34</v>
      </c>
      <c r="I235" s="25" t="s">
        <v>28</v>
      </c>
      <c r="J235" s="25" t="s">
        <v>37</v>
      </c>
      <c r="K235" s="22" t="s">
        <v>39</v>
      </c>
      <c r="L235" s="25" t="s">
        <v>40</v>
      </c>
      <c r="M235" s="23">
        <v>39</v>
      </c>
      <c r="N235" s="21" t="s">
        <v>288</v>
      </c>
      <c r="O235" s="21" t="s">
        <v>288</v>
      </c>
      <c r="P235" s="21" t="s">
        <v>288</v>
      </c>
      <c r="Q235" s="21" t="s">
        <v>288</v>
      </c>
      <c r="R235" s="21" t="s">
        <v>288</v>
      </c>
      <c r="S235" s="23" t="s">
        <v>288</v>
      </c>
      <c r="T235" s="33" t="s">
        <v>18</v>
      </c>
      <c r="U235" s="43" t="s">
        <v>292</v>
      </c>
      <c r="V235" s="21">
        <v>1</v>
      </c>
    </row>
    <row r="236" spans="1:22">
      <c r="A236" s="31">
        <v>44821</v>
      </c>
      <c r="B236" s="24" t="s">
        <v>91</v>
      </c>
      <c r="C236" s="21" t="s">
        <v>285</v>
      </c>
      <c r="D236" s="24" t="s">
        <v>23</v>
      </c>
      <c r="E236" s="26" t="s">
        <v>37</v>
      </c>
      <c r="F236" s="24" t="s">
        <v>25</v>
      </c>
      <c r="G236" s="24" t="s">
        <v>26</v>
      </c>
      <c r="H236" s="25" t="s">
        <v>38</v>
      </c>
      <c r="I236" s="25" t="s">
        <v>28</v>
      </c>
      <c r="J236" s="25" t="s">
        <v>29</v>
      </c>
      <c r="K236" s="22" t="s">
        <v>39</v>
      </c>
      <c r="L236" s="25" t="s">
        <v>40</v>
      </c>
      <c r="M236" s="23">
        <v>23</v>
      </c>
      <c r="N236" s="25" t="s">
        <v>38</v>
      </c>
      <c r="O236" s="25" t="s">
        <v>28</v>
      </c>
      <c r="P236" s="25" t="s">
        <v>37</v>
      </c>
      <c r="Q236" s="25" t="s">
        <v>39</v>
      </c>
      <c r="R236" s="25" t="s">
        <v>58</v>
      </c>
      <c r="S236" s="23">
        <v>34</v>
      </c>
      <c r="T236" s="33"/>
      <c r="U236" s="21" t="s">
        <v>290</v>
      </c>
      <c r="V236" s="21">
        <v>1</v>
      </c>
    </row>
    <row r="237" spans="1:22">
      <c r="A237" s="31">
        <v>44822</v>
      </c>
      <c r="B237" s="24" t="s">
        <v>31</v>
      </c>
      <c r="C237" s="21" t="s">
        <v>283</v>
      </c>
      <c r="D237" s="24" t="s">
        <v>23</v>
      </c>
      <c r="E237" s="26" t="s">
        <v>37</v>
      </c>
      <c r="F237" s="24" t="s">
        <v>25</v>
      </c>
      <c r="G237" s="24" t="s">
        <v>26</v>
      </c>
      <c r="H237" s="25" t="s">
        <v>38</v>
      </c>
      <c r="I237" s="25" t="s">
        <v>28</v>
      </c>
      <c r="J237" s="25" t="s">
        <v>37</v>
      </c>
      <c r="K237" s="22" t="s">
        <v>39</v>
      </c>
      <c r="L237" s="25" t="s">
        <v>40</v>
      </c>
      <c r="M237" s="23">
        <v>43</v>
      </c>
      <c r="N237" s="25" t="s">
        <v>135</v>
      </c>
      <c r="O237" s="25" t="s">
        <v>141</v>
      </c>
      <c r="P237" s="25" t="s">
        <v>29</v>
      </c>
      <c r="Q237" s="25" t="s">
        <v>39</v>
      </c>
      <c r="R237" s="25" t="s">
        <v>40</v>
      </c>
      <c r="S237" s="23">
        <v>49</v>
      </c>
      <c r="T237" s="33"/>
      <c r="U237" s="43" t="s">
        <v>292</v>
      </c>
      <c r="V237" s="21">
        <v>1</v>
      </c>
    </row>
    <row r="238" spans="1:22">
      <c r="A238" s="31">
        <v>44824</v>
      </c>
      <c r="B238" s="24" t="s">
        <v>36</v>
      </c>
      <c r="C238" s="24" t="s">
        <v>276</v>
      </c>
      <c r="D238" s="24" t="s">
        <v>23</v>
      </c>
      <c r="E238" s="26" t="s">
        <v>37</v>
      </c>
      <c r="F238" s="24" t="s">
        <v>50</v>
      </c>
      <c r="G238" s="21" t="s">
        <v>275</v>
      </c>
      <c r="H238" s="25" t="s">
        <v>38</v>
      </c>
      <c r="I238" s="25" t="s">
        <v>28</v>
      </c>
      <c r="J238" s="25" t="s">
        <v>29</v>
      </c>
      <c r="K238" s="22" t="s">
        <v>39</v>
      </c>
      <c r="L238" s="25" t="s">
        <v>40</v>
      </c>
      <c r="M238" s="23">
        <v>51</v>
      </c>
      <c r="N238" s="21" t="s">
        <v>288</v>
      </c>
      <c r="O238" s="21" t="s">
        <v>288</v>
      </c>
      <c r="P238" s="21" t="s">
        <v>288</v>
      </c>
      <c r="Q238" s="21" t="s">
        <v>288</v>
      </c>
      <c r="R238" s="21" t="s">
        <v>288</v>
      </c>
      <c r="S238" s="23" t="s">
        <v>288</v>
      </c>
      <c r="T238" s="33" t="s">
        <v>18</v>
      </c>
      <c r="U238" s="21" t="s">
        <v>293</v>
      </c>
      <c r="V238" s="21">
        <v>1</v>
      </c>
    </row>
    <row r="239" spans="1:22">
      <c r="A239" s="31">
        <v>44824</v>
      </c>
      <c r="B239" s="24" t="s">
        <v>33</v>
      </c>
      <c r="C239" s="21" t="s">
        <v>285</v>
      </c>
      <c r="D239" s="24" t="s">
        <v>23</v>
      </c>
      <c r="E239" s="26" t="s">
        <v>37</v>
      </c>
      <c r="F239" s="24" t="s">
        <v>25</v>
      </c>
      <c r="G239" s="24" t="s">
        <v>233</v>
      </c>
      <c r="H239" s="25" t="s">
        <v>34</v>
      </c>
      <c r="I239" s="25" t="s">
        <v>28</v>
      </c>
      <c r="J239" s="25" t="s">
        <v>37</v>
      </c>
      <c r="K239" s="22" t="s">
        <v>39</v>
      </c>
      <c r="L239" s="25" t="s">
        <v>40</v>
      </c>
      <c r="M239" s="23">
        <v>49</v>
      </c>
      <c r="N239" s="21" t="s">
        <v>288</v>
      </c>
      <c r="O239" s="21" t="s">
        <v>288</v>
      </c>
      <c r="P239" s="21" t="s">
        <v>288</v>
      </c>
      <c r="Q239" s="21" t="s">
        <v>288</v>
      </c>
      <c r="R239" s="21" t="s">
        <v>288</v>
      </c>
      <c r="S239" s="23" t="s">
        <v>288</v>
      </c>
      <c r="T239" s="33"/>
      <c r="U239" s="21" t="s">
        <v>293</v>
      </c>
      <c r="V239" s="21">
        <v>1</v>
      </c>
    </row>
    <row r="240" spans="1:22">
      <c r="A240" s="31">
        <v>44836</v>
      </c>
      <c r="B240" s="24" t="s">
        <v>68</v>
      </c>
      <c r="C240" s="24" t="s">
        <v>277</v>
      </c>
      <c r="D240" s="24" t="s">
        <v>23</v>
      </c>
      <c r="E240" s="26" t="s">
        <v>37</v>
      </c>
      <c r="F240" s="24" t="s">
        <v>25</v>
      </c>
      <c r="G240" s="24" t="s">
        <v>26</v>
      </c>
      <c r="H240" s="25" t="s">
        <v>38</v>
      </c>
      <c r="I240" s="25" t="s">
        <v>28</v>
      </c>
      <c r="J240" s="25" t="s">
        <v>37</v>
      </c>
      <c r="K240" s="22" t="s">
        <v>30</v>
      </c>
      <c r="L240" s="25"/>
      <c r="M240" s="23">
        <v>20</v>
      </c>
      <c r="N240" s="25" t="s">
        <v>27</v>
      </c>
      <c r="O240" s="25" t="s">
        <v>28</v>
      </c>
      <c r="P240" s="25" t="s">
        <v>29</v>
      </c>
      <c r="Q240" s="25" t="s">
        <v>39</v>
      </c>
      <c r="R240" s="25" t="s">
        <v>40</v>
      </c>
      <c r="S240" s="23">
        <v>64</v>
      </c>
      <c r="T240" s="33"/>
      <c r="U240" s="21" t="s">
        <v>290</v>
      </c>
      <c r="V240" s="21">
        <v>1</v>
      </c>
    </row>
    <row r="241" spans="1:22">
      <c r="A241" s="31">
        <v>44837</v>
      </c>
      <c r="B241" s="24" t="s">
        <v>42</v>
      </c>
      <c r="C241" s="24" t="s">
        <v>280</v>
      </c>
      <c r="D241" s="24" t="s">
        <v>23</v>
      </c>
      <c r="E241" s="24" t="s">
        <v>56</v>
      </c>
      <c r="F241" s="24" t="s">
        <v>50</v>
      </c>
      <c r="G241" s="21" t="s">
        <v>275</v>
      </c>
      <c r="H241" s="25" t="s">
        <v>45</v>
      </c>
      <c r="I241" s="25" t="s">
        <v>141</v>
      </c>
      <c r="J241" s="25" t="s">
        <v>29</v>
      </c>
      <c r="K241" s="22" t="s">
        <v>39</v>
      </c>
      <c r="L241" s="25" t="s">
        <v>40</v>
      </c>
      <c r="M241" s="23">
        <v>36</v>
      </c>
      <c r="N241" s="25" t="s">
        <v>38</v>
      </c>
      <c r="O241" s="25" t="s">
        <v>28</v>
      </c>
      <c r="P241" s="25" t="s">
        <v>56</v>
      </c>
      <c r="Q241" s="25" t="s">
        <v>30</v>
      </c>
      <c r="R241" s="21" t="s">
        <v>288</v>
      </c>
      <c r="S241" s="23">
        <v>29</v>
      </c>
      <c r="T241" s="33"/>
      <c r="U241" s="43" t="s">
        <v>292</v>
      </c>
      <c r="V241" s="21">
        <v>1</v>
      </c>
    </row>
    <row r="242" spans="1:22">
      <c r="A242" s="31">
        <v>44844</v>
      </c>
      <c r="B242" s="24" t="s">
        <v>246</v>
      </c>
      <c r="C242" s="24" t="s">
        <v>280</v>
      </c>
      <c r="D242" s="24" t="s">
        <v>23</v>
      </c>
      <c r="E242" s="26" t="s">
        <v>37</v>
      </c>
      <c r="F242" s="24" t="s">
        <v>25</v>
      </c>
      <c r="G242" s="24" t="s">
        <v>26</v>
      </c>
      <c r="H242" s="25" t="s">
        <v>34</v>
      </c>
      <c r="I242" s="25" t="s">
        <v>28</v>
      </c>
      <c r="J242" s="25" t="s">
        <v>29</v>
      </c>
      <c r="K242" s="22" t="s">
        <v>30</v>
      </c>
      <c r="L242" s="25"/>
      <c r="M242" s="23">
        <v>77</v>
      </c>
      <c r="N242" s="25" t="s">
        <v>38</v>
      </c>
      <c r="O242" s="25" t="s">
        <v>28</v>
      </c>
      <c r="P242" s="25" t="s">
        <v>37</v>
      </c>
      <c r="Q242" s="25" t="s">
        <v>30</v>
      </c>
      <c r="R242" s="21" t="s">
        <v>288</v>
      </c>
      <c r="S242" s="23">
        <v>28</v>
      </c>
      <c r="T242" s="33"/>
      <c r="U242" s="21" t="s">
        <v>295</v>
      </c>
      <c r="V242" s="21">
        <v>1</v>
      </c>
    </row>
    <row r="243" spans="1:22">
      <c r="A243" s="31">
        <v>44846</v>
      </c>
      <c r="B243" s="24" t="s">
        <v>72</v>
      </c>
      <c r="C243" s="24" t="s">
        <v>279</v>
      </c>
      <c r="D243" s="24" t="s">
        <v>23</v>
      </c>
      <c r="E243" s="26" t="s">
        <v>37</v>
      </c>
      <c r="F243" s="24" t="s">
        <v>50</v>
      </c>
      <c r="G243" s="21" t="s">
        <v>275</v>
      </c>
      <c r="H243" s="25" t="s">
        <v>38</v>
      </c>
      <c r="I243" s="25" t="s">
        <v>28</v>
      </c>
      <c r="J243" s="25" t="s">
        <v>37</v>
      </c>
      <c r="K243" s="22" t="s">
        <v>39</v>
      </c>
      <c r="L243" s="25" t="s">
        <v>58</v>
      </c>
      <c r="M243" s="23">
        <v>47</v>
      </c>
      <c r="N243" s="21" t="s">
        <v>288</v>
      </c>
      <c r="O243" s="21" t="s">
        <v>288</v>
      </c>
      <c r="P243" s="21" t="s">
        <v>288</v>
      </c>
      <c r="Q243" s="21" t="s">
        <v>288</v>
      </c>
      <c r="R243" s="21" t="s">
        <v>288</v>
      </c>
      <c r="S243" s="23" t="s">
        <v>288</v>
      </c>
      <c r="T243" s="33" t="s">
        <v>18</v>
      </c>
      <c r="U243" s="21" t="s">
        <v>293</v>
      </c>
      <c r="V243" s="21">
        <v>1</v>
      </c>
    </row>
    <row r="244" spans="1:22">
      <c r="A244" s="31">
        <v>44848</v>
      </c>
      <c r="B244" s="24" t="s">
        <v>48</v>
      </c>
      <c r="C244" s="24" t="s">
        <v>281</v>
      </c>
      <c r="D244" s="24" t="s">
        <v>23</v>
      </c>
      <c r="E244" s="26" t="s">
        <v>37</v>
      </c>
      <c r="F244" s="24" t="s">
        <v>25</v>
      </c>
      <c r="G244" s="24" t="s">
        <v>26</v>
      </c>
      <c r="H244" s="25" t="s">
        <v>38</v>
      </c>
      <c r="I244" s="25" t="s">
        <v>28</v>
      </c>
      <c r="J244" s="25" t="s">
        <v>37</v>
      </c>
      <c r="K244" s="22" t="s">
        <v>39</v>
      </c>
      <c r="L244" s="25" t="s">
        <v>40</v>
      </c>
      <c r="M244" s="23">
        <v>31</v>
      </c>
      <c r="N244" s="25" t="s">
        <v>27</v>
      </c>
      <c r="O244" s="25" t="s">
        <v>28</v>
      </c>
      <c r="P244" s="25" t="s">
        <v>29</v>
      </c>
      <c r="Q244" s="25" t="s">
        <v>39</v>
      </c>
      <c r="R244" s="25" t="s">
        <v>40</v>
      </c>
      <c r="S244" s="23">
        <v>66</v>
      </c>
      <c r="T244" s="33"/>
      <c r="U244" s="21" t="s">
        <v>291</v>
      </c>
      <c r="V244" s="21">
        <v>1</v>
      </c>
    </row>
    <row r="245" spans="1:22">
      <c r="A245" s="31">
        <v>44848</v>
      </c>
      <c r="B245" s="24" t="s">
        <v>33</v>
      </c>
      <c r="C245" s="21" t="s">
        <v>285</v>
      </c>
      <c r="D245" s="24" t="s">
        <v>23</v>
      </c>
      <c r="E245" s="26" t="s">
        <v>37</v>
      </c>
      <c r="F245" s="24" t="s">
        <v>25</v>
      </c>
      <c r="G245" s="24" t="s">
        <v>26</v>
      </c>
      <c r="H245" s="25" t="s">
        <v>38</v>
      </c>
      <c r="I245" s="25" t="s">
        <v>28</v>
      </c>
      <c r="J245" s="25" t="s">
        <v>37</v>
      </c>
      <c r="K245" s="22" t="s">
        <v>39</v>
      </c>
      <c r="L245" s="25" t="s">
        <v>40</v>
      </c>
      <c r="M245" s="23">
        <v>26</v>
      </c>
      <c r="N245" s="25" t="s">
        <v>41</v>
      </c>
      <c r="O245" s="25" t="s">
        <v>141</v>
      </c>
      <c r="P245" s="25" t="s">
        <v>37</v>
      </c>
      <c r="Q245" s="25" t="s">
        <v>39</v>
      </c>
      <c r="R245" s="25" t="s">
        <v>40</v>
      </c>
      <c r="S245" s="23">
        <v>41</v>
      </c>
      <c r="T245" s="33"/>
      <c r="U245" s="21" t="s">
        <v>291</v>
      </c>
      <c r="V245" s="21">
        <v>1</v>
      </c>
    </row>
    <row r="246" spans="1:22">
      <c r="A246" s="31">
        <v>44850</v>
      </c>
      <c r="B246" s="24" t="s">
        <v>42</v>
      </c>
      <c r="C246" s="24" t="s">
        <v>280</v>
      </c>
      <c r="D246" s="24" t="s">
        <v>23</v>
      </c>
      <c r="E246" s="26" t="s">
        <v>37</v>
      </c>
      <c r="F246" s="24" t="s">
        <v>25</v>
      </c>
      <c r="G246" s="24" t="s">
        <v>26</v>
      </c>
      <c r="H246" s="25" t="s">
        <v>34</v>
      </c>
      <c r="I246" s="25" t="s">
        <v>28</v>
      </c>
      <c r="J246" s="25" t="s">
        <v>29</v>
      </c>
      <c r="K246" s="22" t="s">
        <v>39</v>
      </c>
      <c r="L246" s="25" t="s">
        <v>40</v>
      </c>
      <c r="M246" s="23">
        <v>37</v>
      </c>
      <c r="N246" s="25" t="s">
        <v>38</v>
      </c>
      <c r="O246" s="25" t="s">
        <v>28</v>
      </c>
      <c r="P246" s="25" t="s">
        <v>37</v>
      </c>
      <c r="Q246" s="25" t="s">
        <v>39</v>
      </c>
      <c r="R246" s="25" t="s">
        <v>58</v>
      </c>
      <c r="S246" s="23" t="s">
        <v>288</v>
      </c>
      <c r="T246" s="33"/>
      <c r="U246" s="43" t="s">
        <v>292</v>
      </c>
      <c r="V246" s="21">
        <v>1</v>
      </c>
    </row>
    <row r="247" spans="1:22">
      <c r="A247" s="31">
        <v>44850</v>
      </c>
      <c r="B247" s="24" t="s">
        <v>48</v>
      </c>
      <c r="C247" s="24" t="s">
        <v>281</v>
      </c>
      <c r="D247" s="24" t="s">
        <v>23</v>
      </c>
      <c r="E247" s="26" t="s">
        <v>37</v>
      </c>
      <c r="F247" s="24" t="s">
        <v>25</v>
      </c>
      <c r="G247" s="24" t="s">
        <v>26</v>
      </c>
      <c r="H247" s="25" t="s">
        <v>34</v>
      </c>
      <c r="I247" s="25" t="s">
        <v>28</v>
      </c>
      <c r="J247" s="25" t="s">
        <v>29</v>
      </c>
      <c r="K247" s="22" t="s">
        <v>39</v>
      </c>
      <c r="L247" s="25" t="s">
        <v>58</v>
      </c>
      <c r="M247" s="23">
        <v>35</v>
      </c>
      <c r="N247" s="25" t="s">
        <v>38</v>
      </c>
      <c r="O247" s="25" t="s">
        <v>28</v>
      </c>
      <c r="P247" s="25" t="s">
        <v>37</v>
      </c>
      <c r="Q247" s="25" t="s">
        <v>30</v>
      </c>
      <c r="R247" s="21" t="s">
        <v>288</v>
      </c>
      <c r="S247" s="23">
        <v>45</v>
      </c>
      <c r="T247" s="33"/>
      <c r="U247" s="21" t="s">
        <v>291</v>
      </c>
      <c r="V247" s="21">
        <v>1</v>
      </c>
    </row>
    <row r="248" spans="1:22">
      <c r="A248" s="31">
        <v>44850</v>
      </c>
      <c r="B248" s="24" t="s">
        <v>33</v>
      </c>
      <c r="C248" s="21" t="s">
        <v>285</v>
      </c>
      <c r="D248" s="24" t="s">
        <v>23</v>
      </c>
      <c r="E248" s="26" t="s">
        <v>37</v>
      </c>
      <c r="F248" s="24" t="s">
        <v>25</v>
      </c>
      <c r="G248" s="24" t="s">
        <v>26</v>
      </c>
      <c r="H248" s="25" t="s">
        <v>38</v>
      </c>
      <c r="I248" s="25" t="s">
        <v>28</v>
      </c>
      <c r="J248" s="25" t="s">
        <v>29</v>
      </c>
      <c r="K248" s="22" t="s">
        <v>39</v>
      </c>
      <c r="L248" s="25" t="s">
        <v>40</v>
      </c>
      <c r="M248" s="23">
        <v>33</v>
      </c>
      <c r="N248" s="25" t="s">
        <v>135</v>
      </c>
      <c r="O248" s="25" t="s">
        <v>141</v>
      </c>
      <c r="P248" s="25" t="s">
        <v>29</v>
      </c>
      <c r="Q248" s="25" t="s">
        <v>39</v>
      </c>
      <c r="R248" s="25" t="s">
        <v>40</v>
      </c>
      <c r="S248" s="23">
        <v>35</v>
      </c>
      <c r="T248" s="33"/>
      <c r="U248" s="21" t="s">
        <v>291</v>
      </c>
      <c r="V248" s="21">
        <v>1</v>
      </c>
    </row>
    <row r="249" spans="1:22">
      <c r="A249" s="31">
        <v>44855</v>
      </c>
      <c r="B249" s="24" t="s">
        <v>42</v>
      </c>
      <c r="C249" s="24" t="s">
        <v>280</v>
      </c>
      <c r="D249" s="24" t="s">
        <v>23</v>
      </c>
      <c r="E249" s="26" t="s">
        <v>37</v>
      </c>
      <c r="F249" s="24" t="s">
        <v>50</v>
      </c>
      <c r="G249" s="21" t="s">
        <v>275</v>
      </c>
      <c r="H249" s="25" t="s">
        <v>38</v>
      </c>
      <c r="I249" s="25" t="s">
        <v>28</v>
      </c>
      <c r="J249" s="25" t="s">
        <v>29</v>
      </c>
      <c r="K249" s="22" t="s">
        <v>39</v>
      </c>
      <c r="L249" s="25" t="s">
        <v>40</v>
      </c>
      <c r="M249" s="23">
        <v>29</v>
      </c>
      <c r="N249" s="21" t="s">
        <v>288</v>
      </c>
      <c r="O249" s="21" t="s">
        <v>288</v>
      </c>
      <c r="P249" s="21" t="s">
        <v>288</v>
      </c>
      <c r="Q249" s="21" t="s">
        <v>288</v>
      </c>
      <c r="R249" s="21" t="s">
        <v>288</v>
      </c>
      <c r="S249" s="23" t="s">
        <v>288</v>
      </c>
      <c r="T249" s="33" t="s">
        <v>18</v>
      </c>
      <c r="U249" s="21" t="s">
        <v>291</v>
      </c>
      <c r="V249" s="21">
        <v>1</v>
      </c>
    </row>
    <row r="250" spans="1:22">
      <c r="A250" s="31">
        <v>44857</v>
      </c>
      <c r="B250" s="24" t="s">
        <v>43</v>
      </c>
      <c r="C250" s="24" t="s">
        <v>281</v>
      </c>
      <c r="D250" s="24" t="s">
        <v>23</v>
      </c>
      <c r="E250" s="26" t="s">
        <v>37</v>
      </c>
      <c r="F250" s="24" t="s">
        <v>50</v>
      </c>
      <c r="G250" s="21" t="s">
        <v>275</v>
      </c>
      <c r="H250" s="25" t="s">
        <v>38</v>
      </c>
      <c r="I250" s="25" t="s">
        <v>28</v>
      </c>
      <c r="J250" s="25" t="s">
        <v>37</v>
      </c>
      <c r="K250" s="22" t="s">
        <v>39</v>
      </c>
      <c r="L250" s="25" t="s">
        <v>40</v>
      </c>
      <c r="M250" s="23">
        <v>31</v>
      </c>
      <c r="N250" s="21" t="s">
        <v>288</v>
      </c>
      <c r="O250" s="21" t="s">
        <v>288</v>
      </c>
      <c r="P250" s="21" t="s">
        <v>288</v>
      </c>
      <c r="Q250" s="21" t="s">
        <v>288</v>
      </c>
      <c r="R250" s="21" t="s">
        <v>288</v>
      </c>
      <c r="S250" s="23" t="s">
        <v>288</v>
      </c>
      <c r="T250" s="33" t="s">
        <v>18</v>
      </c>
      <c r="U250" s="21" t="s">
        <v>291</v>
      </c>
      <c r="V250" s="21">
        <v>1</v>
      </c>
    </row>
    <row r="251" spans="1:22">
      <c r="A251" s="31">
        <v>44860</v>
      </c>
      <c r="B251" s="24" t="s">
        <v>33</v>
      </c>
      <c r="C251" s="21" t="s">
        <v>285</v>
      </c>
      <c r="D251" s="24" t="s">
        <v>23</v>
      </c>
      <c r="E251" s="26" t="s">
        <v>37</v>
      </c>
      <c r="F251" s="24" t="s">
        <v>25</v>
      </c>
      <c r="G251" s="24" t="s">
        <v>26</v>
      </c>
      <c r="H251" s="25" t="s">
        <v>38</v>
      </c>
      <c r="I251" s="25" t="s">
        <v>28</v>
      </c>
      <c r="J251" s="25" t="s">
        <v>37</v>
      </c>
      <c r="K251" s="22" t="s">
        <v>39</v>
      </c>
      <c r="L251" s="25" t="s">
        <v>40</v>
      </c>
      <c r="M251" s="23">
        <v>29</v>
      </c>
      <c r="N251" s="25" t="s">
        <v>38</v>
      </c>
      <c r="O251" s="25" t="s">
        <v>28</v>
      </c>
      <c r="P251" s="25" t="s">
        <v>37</v>
      </c>
      <c r="Q251" s="25" t="s">
        <v>39</v>
      </c>
      <c r="R251" s="25" t="s">
        <v>40</v>
      </c>
      <c r="S251" s="23">
        <v>30</v>
      </c>
      <c r="T251" s="33"/>
      <c r="U251" s="21" t="s">
        <v>291</v>
      </c>
      <c r="V251" s="21">
        <v>1</v>
      </c>
    </row>
    <row r="252" spans="1:22">
      <c r="A252" s="31">
        <v>44861</v>
      </c>
      <c r="B252" s="24" t="s">
        <v>48</v>
      </c>
      <c r="C252" s="24" t="s">
        <v>281</v>
      </c>
      <c r="D252" s="24" t="s">
        <v>51</v>
      </c>
      <c r="E252" s="26" t="s">
        <v>37</v>
      </c>
      <c r="F252" s="24" t="s">
        <v>25</v>
      </c>
      <c r="G252" s="24" t="s">
        <v>26</v>
      </c>
      <c r="H252" s="25" t="s">
        <v>38</v>
      </c>
      <c r="I252" s="25" t="s">
        <v>28</v>
      </c>
      <c r="J252" s="25" t="s">
        <v>37</v>
      </c>
      <c r="K252" s="22" t="s">
        <v>39</v>
      </c>
      <c r="L252" s="25" t="s">
        <v>40</v>
      </c>
      <c r="M252" s="23">
        <v>24</v>
      </c>
      <c r="N252" s="25" t="s">
        <v>32</v>
      </c>
      <c r="O252" s="25" t="s">
        <v>28</v>
      </c>
      <c r="P252" s="25" t="s">
        <v>29</v>
      </c>
      <c r="Q252" s="25" t="s">
        <v>39</v>
      </c>
      <c r="R252" s="25" t="s">
        <v>40</v>
      </c>
      <c r="S252" s="23">
        <v>49</v>
      </c>
      <c r="T252" s="33"/>
      <c r="U252" s="21" t="s">
        <v>290</v>
      </c>
      <c r="V252" s="21">
        <v>1</v>
      </c>
    </row>
    <row r="253" spans="1:22">
      <c r="A253" s="31">
        <v>44863</v>
      </c>
      <c r="B253" s="24" t="s">
        <v>33</v>
      </c>
      <c r="C253" s="21" t="s">
        <v>285</v>
      </c>
      <c r="D253" s="24" t="s">
        <v>23</v>
      </c>
      <c r="E253" s="24" t="s">
        <v>56</v>
      </c>
      <c r="F253" s="24" t="s">
        <v>25</v>
      </c>
      <c r="G253" s="24" t="s">
        <v>26</v>
      </c>
      <c r="H253" s="25" t="s">
        <v>59</v>
      </c>
      <c r="I253" s="25" t="s">
        <v>141</v>
      </c>
      <c r="J253" s="25" t="s">
        <v>29</v>
      </c>
      <c r="K253" s="22" t="s">
        <v>39</v>
      </c>
      <c r="L253" s="25" t="s">
        <v>40</v>
      </c>
      <c r="M253" s="23">
        <v>58</v>
      </c>
      <c r="N253" s="25" t="s">
        <v>38</v>
      </c>
      <c r="O253" s="25" t="s">
        <v>28</v>
      </c>
      <c r="P253" s="25" t="s">
        <v>56</v>
      </c>
      <c r="Q253" s="25" t="s">
        <v>30</v>
      </c>
      <c r="R253" s="21" t="s">
        <v>288</v>
      </c>
      <c r="S253" s="23">
        <v>24</v>
      </c>
      <c r="T253" s="33"/>
      <c r="U253" s="21" t="s">
        <v>294</v>
      </c>
      <c r="V253" s="21">
        <v>1</v>
      </c>
    </row>
    <row r="254" spans="1:22">
      <c r="A254" s="31">
        <v>44865</v>
      </c>
      <c r="B254" s="24" t="s">
        <v>33</v>
      </c>
      <c r="C254" s="21" t="s">
        <v>285</v>
      </c>
      <c r="D254" s="27" t="s">
        <v>23</v>
      </c>
      <c r="E254" s="24" t="s">
        <v>56</v>
      </c>
      <c r="F254" s="24" t="s">
        <v>50</v>
      </c>
      <c r="G254" s="24" t="s">
        <v>26</v>
      </c>
      <c r="H254" s="25" t="s">
        <v>34</v>
      </c>
      <c r="I254" s="25" t="s">
        <v>28</v>
      </c>
      <c r="J254" s="25" t="s">
        <v>29</v>
      </c>
      <c r="K254" s="22"/>
      <c r="L254" s="25"/>
      <c r="M254" s="23" t="s">
        <v>288</v>
      </c>
      <c r="N254" s="21" t="s">
        <v>288</v>
      </c>
      <c r="O254" s="21" t="s">
        <v>288</v>
      </c>
      <c r="P254" s="21" t="s">
        <v>288</v>
      </c>
      <c r="Q254" s="21" t="s">
        <v>288</v>
      </c>
      <c r="R254" s="21" t="s">
        <v>288</v>
      </c>
      <c r="S254" s="23" t="s">
        <v>288</v>
      </c>
      <c r="T254" s="33" t="s">
        <v>18</v>
      </c>
      <c r="U254" s="21" t="s">
        <v>296</v>
      </c>
      <c r="V254" s="21">
        <v>1</v>
      </c>
    </row>
    <row r="255" spans="1:22">
      <c r="A255" s="31">
        <v>44865</v>
      </c>
      <c r="B255" s="24"/>
      <c r="C255" s="24" t="s">
        <v>281</v>
      </c>
      <c r="D255" s="24" t="s">
        <v>23</v>
      </c>
      <c r="E255" s="26" t="s">
        <v>37</v>
      </c>
      <c r="F255" s="24" t="s">
        <v>25</v>
      </c>
      <c r="G255" s="24" t="s">
        <v>26</v>
      </c>
      <c r="H255" s="25" t="s">
        <v>34</v>
      </c>
      <c r="I255" s="25" t="s">
        <v>28</v>
      </c>
      <c r="J255" s="25" t="s">
        <v>29</v>
      </c>
      <c r="K255" s="22" t="s">
        <v>39</v>
      </c>
      <c r="L255" s="25" t="s">
        <v>40</v>
      </c>
      <c r="M255" s="23">
        <v>18</v>
      </c>
      <c r="N255" s="25" t="s">
        <v>38</v>
      </c>
      <c r="O255" s="25" t="s">
        <v>28</v>
      </c>
      <c r="P255" s="25" t="s">
        <v>37</v>
      </c>
      <c r="Q255" s="25" t="s">
        <v>39</v>
      </c>
      <c r="R255" s="25" t="s">
        <v>40</v>
      </c>
      <c r="S255" s="23">
        <v>31</v>
      </c>
      <c r="T255" s="33"/>
      <c r="U255" s="21" t="s">
        <v>290</v>
      </c>
      <c r="V255" s="21">
        <v>1</v>
      </c>
    </row>
    <row r="256" spans="1:22">
      <c r="A256" s="32">
        <v>44867</v>
      </c>
      <c r="B256" s="28" t="s">
        <v>127</v>
      </c>
      <c r="C256" s="21" t="s">
        <v>285</v>
      </c>
      <c r="D256" s="28" t="s">
        <v>23</v>
      </c>
      <c r="E256" s="29" t="s">
        <v>37</v>
      </c>
      <c r="F256" s="29" t="s">
        <v>52</v>
      </c>
      <c r="G256" s="29" t="s">
        <v>26</v>
      </c>
      <c r="H256" s="25" t="s">
        <v>34</v>
      </c>
      <c r="I256" s="25" t="s">
        <v>28</v>
      </c>
      <c r="J256" s="25" t="s">
        <v>29</v>
      </c>
      <c r="K256" s="22" t="s">
        <v>30</v>
      </c>
      <c r="L256" s="25"/>
      <c r="M256" s="23" t="s">
        <v>288</v>
      </c>
      <c r="N256" s="21" t="s">
        <v>288</v>
      </c>
      <c r="O256" s="21" t="s">
        <v>288</v>
      </c>
      <c r="P256" s="21" t="s">
        <v>288</v>
      </c>
      <c r="Q256" s="21" t="s">
        <v>288</v>
      </c>
      <c r="R256" s="21" t="s">
        <v>288</v>
      </c>
      <c r="S256" s="23" t="s">
        <v>288</v>
      </c>
      <c r="T256" s="33"/>
      <c r="U256" s="21" t="s">
        <v>296</v>
      </c>
      <c r="V256" s="21">
        <v>1</v>
      </c>
    </row>
    <row r="257" spans="1:22">
      <c r="A257" s="31">
        <v>44868</v>
      </c>
      <c r="B257" s="24" t="s">
        <v>33</v>
      </c>
      <c r="C257" s="21" t="s">
        <v>285</v>
      </c>
      <c r="D257" s="24" t="s">
        <v>23</v>
      </c>
      <c r="E257" s="24" t="s">
        <v>56</v>
      </c>
      <c r="F257" s="24" t="s">
        <v>25</v>
      </c>
      <c r="G257" s="24" t="s">
        <v>26</v>
      </c>
      <c r="H257" s="25" t="s">
        <v>59</v>
      </c>
      <c r="I257" s="25" t="s">
        <v>141</v>
      </c>
      <c r="J257" s="25" t="s">
        <v>29</v>
      </c>
      <c r="K257" s="22" t="s">
        <v>39</v>
      </c>
      <c r="L257" s="25" t="s">
        <v>40</v>
      </c>
      <c r="M257" s="23">
        <v>41</v>
      </c>
      <c r="N257" s="25" t="s">
        <v>27</v>
      </c>
      <c r="O257" s="25" t="s">
        <v>28</v>
      </c>
      <c r="P257" s="25" t="s">
        <v>56</v>
      </c>
      <c r="Q257" s="25" t="s">
        <v>39</v>
      </c>
      <c r="R257" s="25" t="s">
        <v>40</v>
      </c>
      <c r="S257" s="23">
        <v>37</v>
      </c>
      <c r="T257" s="33"/>
      <c r="U257" s="43" t="s">
        <v>292</v>
      </c>
      <c r="V257" s="21">
        <v>1</v>
      </c>
    </row>
    <row r="258" spans="1:22">
      <c r="A258" s="31">
        <v>44868</v>
      </c>
      <c r="B258" s="24" t="s">
        <v>33</v>
      </c>
      <c r="C258" s="21" t="s">
        <v>285</v>
      </c>
      <c r="D258" s="24" t="s">
        <v>23</v>
      </c>
      <c r="E258" s="26" t="s">
        <v>37</v>
      </c>
      <c r="F258" s="24" t="s">
        <v>25</v>
      </c>
      <c r="G258" s="24" t="s">
        <v>26</v>
      </c>
      <c r="H258" s="25" t="s">
        <v>27</v>
      </c>
      <c r="I258" s="25" t="s">
        <v>141</v>
      </c>
      <c r="J258" s="25" t="s">
        <v>29</v>
      </c>
      <c r="K258" s="22" t="s">
        <v>39</v>
      </c>
      <c r="L258" s="25" t="s">
        <v>40</v>
      </c>
      <c r="M258" s="23">
        <v>60</v>
      </c>
      <c r="N258" s="25" t="s">
        <v>41</v>
      </c>
      <c r="O258" s="25" t="s">
        <v>141</v>
      </c>
      <c r="P258" s="25" t="s">
        <v>29</v>
      </c>
      <c r="Q258" s="25" t="s">
        <v>39</v>
      </c>
      <c r="R258" s="25" t="s">
        <v>40</v>
      </c>
      <c r="S258" s="23">
        <v>40</v>
      </c>
      <c r="T258" s="33"/>
      <c r="U258" s="21" t="s">
        <v>294</v>
      </c>
      <c r="V258" s="21">
        <v>1</v>
      </c>
    </row>
    <row r="259" spans="1:22">
      <c r="A259" s="32">
        <v>44878</v>
      </c>
      <c r="B259" s="28" t="s">
        <v>83</v>
      </c>
      <c r="C259" s="28" t="s">
        <v>280</v>
      </c>
      <c r="D259" s="28" t="s">
        <v>23</v>
      </c>
      <c r="E259" s="28" t="s">
        <v>37</v>
      </c>
      <c r="F259" s="28" t="s">
        <v>25</v>
      </c>
      <c r="G259" s="28" t="s">
        <v>26</v>
      </c>
      <c r="H259" s="25" t="s">
        <v>38</v>
      </c>
      <c r="I259" s="25" t="s">
        <v>28</v>
      </c>
      <c r="J259" s="25" t="s">
        <v>37</v>
      </c>
      <c r="K259" s="22" t="s">
        <v>39</v>
      </c>
      <c r="L259" s="25" t="s">
        <v>58</v>
      </c>
      <c r="M259" s="23" t="s">
        <v>288</v>
      </c>
      <c r="N259" s="21" t="s">
        <v>288</v>
      </c>
      <c r="O259" s="21" t="s">
        <v>288</v>
      </c>
      <c r="P259" s="21" t="s">
        <v>288</v>
      </c>
      <c r="Q259" s="21" t="s">
        <v>288</v>
      </c>
      <c r="R259" s="21" t="s">
        <v>288</v>
      </c>
      <c r="S259" s="23" t="s">
        <v>288</v>
      </c>
      <c r="T259" s="33"/>
      <c r="U259" s="21" t="s">
        <v>296</v>
      </c>
      <c r="V259" s="21">
        <v>1</v>
      </c>
    </row>
    <row r="260" spans="1:22">
      <c r="A260" s="32">
        <v>44878</v>
      </c>
      <c r="B260" s="28" t="s">
        <v>247</v>
      </c>
      <c r="C260" s="28" t="s">
        <v>280</v>
      </c>
      <c r="D260" s="28" t="s">
        <v>23</v>
      </c>
      <c r="E260" s="29" t="s">
        <v>37</v>
      </c>
      <c r="F260" s="29" t="s">
        <v>25</v>
      </c>
      <c r="G260" s="29" t="s">
        <v>233</v>
      </c>
      <c r="H260" s="25" t="s">
        <v>38</v>
      </c>
      <c r="I260" s="25" t="s">
        <v>28</v>
      </c>
      <c r="J260" s="25" t="s">
        <v>37</v>
      </c>
      <c r="K260" s="22" t="s">
        <v>39</v>
      </c>
      <c r="L260" s="25" t="s">
        <v>58</v>
      </c>
      <c r="M260" s="23" t="s">
        <v>288</v>
      </c>
      <c r="N260" s="21" t="s">
        <v>288</v>
      </c>
      <c r="O260" s="21" t="s">
        <v>288</v>
      </c>
      <c r="P260" s="21" t="s">
        <v>288</v>
      </c>
      <c r="Q260" s="21" t="s">
        <v>288</v>
      </c>
      <c r="R260" s="21" t="s">
        <v>288</v>
      </c>
      <c r="S260" s="23" t="s">
        <v>288</v>
      </c>
      <c r="T260" s="33"/>
      <c r="U260" s="21" t="s">
        <v>296</v>
      </c>
      <c r="V260" s="21">
        <v>1</v>
      </c>
    </row>
    <row r="261" spans="1:22">
      <c r="A261" s="32">
        <v>44883</v>
      </c>
      <c r="B261" s="28" t="s">
        <v>110</v>
      </c>
      <c r="C261" s="28" t="s">
        <v>281</v>
      </c>
      <c r="D261" s="28" t="s">
        <v>51</v>
      </c>
      <c r="E261" s="28" t="s">
        <v>37</v>
      </c>
      <c r="F261" s="28" t="s">
        <v>50</v>
      </c>
      <c r="G261" s="21" t="s">
        <v>275</v>
      </c>
      <c r="H261" s="25" t="s">
        <v>34</v>
      </c>
      <c r="I261" s="25" t="s">
        <v>28</v>
      </c>
      <c r="J261" s="25" t="s">
        <v>37</v>
      </c>
      <c r="K261" s="22" t="s">
        <v>39</v>
      </c>
      <c r="L261" s="25" t="s">
        <v>40</v>
      </c>
      <c r="M261" s="23" t="s">
        <v>288</v>
      </c>
      <c r="N261" s="21" t="s">
        <v>288</v>
      </c>
      <c r="O261" s="21" t="s">
        <v>288</v>
      </c>
      <c r="P261" s="21" t="s">
        <v>288</v>
      </c>
      <c r="Q261" s="21" t="s">
        <v>288</v>
      </c>
      <c r="R261" s="21" t="s">
        <v>288</v>
      </c>
      <c r="S261" s="23" t="s">
        <v>288</v>
      </c>
      <c r="T261" s="33"/>
      <c r="U261" s="21" t="s">
        <v>296</v>
      </c>
      <c r="V261" s="21">
        <v>1</v>
      </c>
    </row>
    <row r="262" spans="1:22">
      <c r="A262" s="32">
        <v>44884</v>
      </c>
      <c r="B262" s="28" t="s">
        <v>36</v>
      </c>
      <c r="C262" s="28" t="s">
        <v>276</v>
      </c>
      <c r="D262" s="28" t="s">
        <v>51</v>
      </c>
      <c r="E262" s="29" t="s">
        <v>37</v>
      </c>
      <c r="F262" s="29" t="s">
        <v>25</v>
      </c>
      <c r="G262" s="29" t="s">
        <v>26</v>
      </c>
      <c r="H262" s="25" t="s">
        <v>34</v>
      </c>
      <c r="I262" s="25" t="s">
        <v>28</v>
      </c>
      <c r="J262" s="25" t="s">
        <v>29</v>
      </c>
      <c r="K262" s="22" t="s">
        <v>39</v>
      </c>
      <c r="L262" s="25" t="s">
        <v>40</v>
      </c>
      <c r="M262" s="23" t="s">
        <v>288</v>
      </c>
      <c r="N262" s="21" t="s">
        <v>288</v>
      </c>
      <c r="O262" s="21" t="s">
        <v>288</v>
      </c>
      <c r="P262" s="21" t="s">
        <v>288</v>
      </c>
      <c r="Q262" s="21" t="s">
        <v>288</v>
      </c>
      <c r="R262" s="21" t="s">
        <v>288</v>
      </c>
      <c r="S262" s="23" t="s">
        <v>288</v>
      </c>
      <c r="T262" s="33"/>
      <c r="U262" s="21" t="s">
        <v>296</v>
      </c>
      <c r="V262" s="21">
        <v>1</v>
      </c>
    </row>
    <row r="263" spans="1:22">
      <c r="A263" s="31">
        <v>44885</v>
      </c>
      <c r="B263" s="24" t="s">
        <v>33</v>
      </c>
      <c r="C263" s="21" t="s">
        <v>285</v>
      </c>
      <c r="D263" s="24" t="s">
        <v>23</v>
      </c>
      <c r="E263" s="26" t="s">
        <v>37</v>
      </c>
      <c r="F263" s="24" t="s">
        <v>50</v>
      </c>
      <c r="G263" s="21" t="s">
        <v>275</v>
      </c>
      <c r="H263" s="25" t="s">
        <v>38</v>
      </c>
      <c r="I263" s="25" t="s">
        <v>28</v>
      </c>
      <c r="J263" s="25" t="s">
        <v>37</v>
      </c>
      <c r="K263" s="22" t="s">
        <v>30</v>
      </c>
      <c r="L263" s="25"/>
      <c r="M263" s="23">
        <v>28</v>
      </c>
      <c r="N263" s="21" t="s">
        <v>288</v>
      </c>
      <c r="O263" s="21" t="s">
        <v>288</v>
      </c>
      <c r="P263" s="21" t="s">
        <v>288</v>
      </c>
      <c r="Q263" s="21" t="s">
        <v>288</v>
      </c>
      <c r="R263" s="21" t="s">
        <v>288</v>
      </c>
      <c r="S263" s="23" t="s">
        <v>288</v>
      </c>
      <c r="T263" s="33" t="s">
        <v>18</v>
      </c>
      <c r="U263" s="21" t="s">
        <v>291</v>
      </c>
      <c r="V263" s="21">
        <v>1</v>
      </c>
    </row>
    <row r="264" spans="1:22">
      <c r="A264" s="31">
        <v>44886</v>
      </c>
      <c r="B264" s="24" t="s">
        <v>33</v>
      </c>
      <c r="C264" s="21" t="s">
        <v>285</v>
      </c>
      <c r="D264" s="24" t="s">
        <v>23</v>
      </c>
      <c r="E264" s="26" t="s">
        <v>37</v>
      </c>
      <c r="F264" s="24" t="s">
        <v>25</v>
      </c>
      <c r="G264" s="24" t="s">
        <v>26</v>
      </c>
      <c r="H264" s="25" t="s">
        <v>41</v>
      </c>
      <c r="I264" s="25" t="s">
        <v>141</v>
      </c>
      <c r="J264" s="25" t="s">
        <v>29</v>
      </c>
      <c r="K264" s="22" t="s">
        <v>39</v>
      </c>
      <c r="L264" s="25" t="s">
        <v>40</v>
      </c>
      <c r="M264" s="23">
        <v>46</v>
      </c>
      <c r="N264" s="25" t="s">
        <v>38</v>
      </c>
      <c r="O264" s="25" t="s">
        <v>28</v>
      </c>
      <c r="P264" s="25" t="s">
        <v>37</v>
      </c>
      <c r="Q264" s="25" t="s">
        <v>39</v>
      </c>
      <c r="R264" s="25" t="s">
        <v>40</v>
      </c>
      <c r="S264" s="23">
        <v>24</v>
      </c>
      <c r="T264" s="33"/>
      <c r="U264" s="21" t="s">
        <v>293</v>
      </c>
      <c r="V264" s="21">
        <v>1</v>
      </c>
    </row>
    <row r="265" spans="1:22">
      <c r="A265" s="32">
        <v>44887</v>
      </c>
      <c r="B265" s="28" t="s">
        <v>48</v>
      </c>
      <c r="C265" s="28" t="s">
        <v>281</v>
      </c>
      <c r="D265" s="28" t="s">
        <v>23</v>
      </c>
      <c r="E265" s="28" t="s">
        <v>37</v>
      </c>
      <c r="F265" s="28" t="s">
        <v>50</v>
      </c>
      <c r="G265" s="21" t="s">
        <v>275</v>
      </c>
      <c r="H265" s="25" t="s">
        <v>38</v>
      </c>
      <c r="I265" s="25" t="s">
        <v>28</v>
      </c>
      <c r="J265" s="25" t="s">
        <v>29</v>
      </c>
      <c r="K265" s="22" t="s">
        <v>39</v>
      </c>
      <c r="L265" s="25" t="s">
        <v>40</v>
      </c>
      <c r="M265" s="23" t="s">
        <v>288</v>
      </c>
      <c r="N265" s="21" t="s">
        <v>288</v>
      </c>
      <c r="O265" s="21" t="s">
        <v>288</v>
      </c>
      <c r="P265" s="21" t="s">
        <v>288</v>
      </c>
      <c r="Q265" s="21" t="s">
        <v>288</v>
      </c>
      <c r="R265" s="21" t="s">
        <v>288</v>
      </c>
      <c r="S265" s="23" t="s">
        <v>288</v>
      </c>
      <c r="T265" s="33"/>
      <c r="U265" s="21" t="s">
        <v>296</v>
      </c>
      <c r="V265" s="21">
        <v>1</v>
      </c>
    </row>
    <row r="266" spans="1:22">
      <c r="A266" s="32">
        <v>44888</v>
      </c>
      <c r="B266" s="28" t="s">
        <v>128</v>
      </c>
      <c r="C266" s="28" t="s">
        <v>280</v>
      </c>
      <c r="D266" s="28" t="s">
        <v>23</v>
      </c>
      <c r="E266" s="29" t="s">
        <v>37</v>
      </c>
      <c r="F266" s="29" t="s">
        <v>25</v>
      </c>
      <c r="G266" s="29" t="s">
        <v>26</v>
      </c>
      <c r="H266" s="25" t="s">
        <v>41</v>
      </c>
      <c r="I266" s="25" t="s">
        <v>141</v>
      </c>
      <c r="J266" s="25" t="s">
        <v>29</v>
      </c>
      <c r="K266" s="22" t="s">
        <v>39</v>
      </c>
      <c r="L266" s="25" t="s">
        <v>40</v>
      </c>
      <c r="M266" s="23" t="s">
        <v>288</v>
      </c>
      <c r="N266" s="21" t="s">
        <v>288</v>
      </c>
      <c r="O266" s="21" t="s">
        <v>288</v>
      </c>
      <c r="P266" s="21" t="s">
        <v>288</v>
      </c>
      <c r="Q266" s="21" t="s">
        <v>288</v>
      </c>
      <c r="R266" s="21" t="s">
        <v>288</v>
      </c>
      <c r="S266" s="23" t="s">
        <v>288</v>
      </c>
      <c r="T266" s="33"/>
      <c r="U266" s="21" t="s">
        <v>296</v>
      </c>
      <c r="V266" s="21">
        <v>1</v>
      </c>
    </row>
    <row r="267" spans="1:22">
      <c r="A267" s="31">
        <v>44893</v>
      </c>
      <c r="B267" s="24" t="s">
        <v>33</v>
      </c>
      <c r="C267" s="21" t="s">
        <v>285</v>
      </c>
      <c r="D267" s="24" t="s">
        <v>23</v>
      </c>
      <c r="E267" s="26" t="s">
        <v>37</v>
      </c>
      <c r="F267" s="24" t="s">
        <v>25</v>
      </c>
      <c r="G267" s="21" t="s">
        <v>275</v>
      </c>
      <c r="H267" s="25" t="s">
        <v>38</v>
      </c>
      <c r="I267" s="25" t="s">
        <v>28</v>
      </c>
      <c r="J267" s="25" t="s">
        <v>29</v>
      </c>
      <c r="K267" s="22" t="s">
        <v>39</v>
      </c>
      <c r="L267" s="25" t="s">
        <v>40</v>
      </c>
      <c r="M267" s="23">
        <v>50</v>
      </c>
      <c r="N267" s="21" t="s">
        <v>288</v>
      </c>
      <c r="O267" s="21" t="s">
        <v>288</v>
      </c>
      <c r="P267" s="21" t="s">
        <v>288</v>
      </c>
      <c r="Q267" s="21" t="s">
        <v>288</v>
      </c>
      <c r="R267" s="21" t="s">
        <v>288</v>
      </c>
      <c r="S267" s="23" t="s">
        <v>288</v>
      </c>
      <c r="T267" s="33"/>
      <c r="U267" s="21" t="s">
        <v>293</v>
      </c>
      <c r="V267" s="21">
        <v>1</v>
      </c>
    </row>
    <row r="268" spans="1:22">
      <c r="A268" s="31">
        <v>44896</v>
      </c>
      <c r="B268" s="24" t="s">
        <v>36</v>
      </c>
      <c r="C268" s="24" t="s">
        <v>276</v>
      </c>
      <c r="D268" s="24" t="s">
        <v>51</v>
      </c>
      <c r="E268" s="24" t="s">
        <v>37</v>
      </c>
      <c r="F268" s="24" t="s">
        <v>25</v>
      </c>
      <c r="G268" s="24" t="s">
        <v>26</v>
      </c>
      <c r="H268" s="25" t="s">
        <v>38</v>
      </c>
      <c r="I268" s="25" t="s">
        <v>28</v>
      </c>
      <c r="J268" s="25" t="s">
        <v>37</v>
      </c>
      <c r="K268" s="22" t="s">
        <v>39</v>
      </c>
      <c r="L268" s="25" t="s">
        <v>40</v>
      </c>
      <c r="M268" s="23" t="s">
        <v>288</v>
      </c>
      <c r="N268" s="21" t="s">
        <v>288</v>
      </c>
      <c r="O268" s="21" t="s">
        <v>288</v>
      </c>
      <c r="P268" s="21" t="s">
        <v>288</v>
      </c>
      <c r="Q268" s="21" t="s">
        <v>288</v>
      </c>
      <c r="R268" s="21" t="s">
        <v>288</v>
      </c>
      <c r="S268" s="23" t="s">
        <v>288</v>
      </c>
      <c r="T268" s="33"/>
      <c r="U268" s="21" t="s">
        <v>296</v>
      </c>
      <c r="V268" s="21">
        <v>1</v>
      </c>
    </row>
    <row r="269" spans="1:22">
      <c r="A269" s="31">
        <v>44901</v>
      </c>
      <c r="B269" s="24" t="s">
        <v>33</v>
      </c>
      <c r="C269" s="21" t="s">
        <v>285</v>
      </c>
      <c r="D269" s="24" t="s">
        <v>23</v>
      </c>
      <c r="E269" s="24" t="s">
        <v>37</v>
      </c>
      <c r="F269" s="24" t="s">
        <v>25</v>
      </c>
      <c r="G269" s="24" t="s">
        <v>26</v>
      </c>
      <c r="H269" s="25" t="s">
        <v>41</v>
      </c>
      <c r="I269" s="25" t="s">
        <v>141</v>
      </c>
      <c r="J269" s="25" t="s">
        <v>37</v>
      </c>
      <c r="K269" s="22" t="s">
        <v>30</v>
      </c>
      <c r="L269" s="25"/>
      <c r="M269" s="23">
        <v>22</v>
      </c>
      <c r="N269" s="25" t="s">
        <v>41</v>
      </c>
      <c r="O269" s="25" t="s">
        <v>28</v>
      </c>
      <c r="P269" s="25" t="s">
        <v>29</v>
      </c>
      <c r="Q269" s="25" t="s">
        <v>39</v>
      </c>
      <c r="R269" s="25" t="s">
        <v>40</v>
      </c>
      <c r="S269" s="23">
        <v>36</v>
      </c>
      <c r="T269" s="33"/>
      <c r="U269" s="21" t="s">
        <v>290</v>
      </c>
      <c r="V269" s="21">
        <v>1</v>
      </c>
    </row>
    <row r="270" spans="1:22">
      <c r="A270" s="31">
        <v>44903</v>
      </c>
      <c r="B270" s="24" t="s">
        <v>107</v>
      </c>
      <c r="C270" s="24" t="s">
        <v>280</v>
      </c>
      <c r="D270" s="24" t="s">
        <v>23</v>
      </c>
      <c r="E270" s="24" t="s">
        <v>37</v>
      </c>
      <c r="F270" s="24" t="s">
        <v>25</v>
      </c>
      <c r="G270" s="24" t="s">
        <v>26</v>
      </c>
      <c r="H270" s="25" t="s">
        <v>38</v>
      </c>
      <c r="I270" s="25" t="s">
        <v>28</v>
      </c>
      <c r="J270" s="25" t="s">
        <v>37</v>
      </c>
      <c r="K270" s="22" t="s">
        <v>39</v>
      </c>
      <c r="L270" s="25" t="s">
        <v>58</v>
      </c>
      <c r="M270" s="23" t="s">
        <v>288</v>
      </c>
      <c r="N270" s="21" t="s">
        <v>288</v>
      </c>
      <c r="O270" s="21" t="s">
        <v>288</v>
      </c>
      <c r="P270" s="21" t="s">
        <v>288</v>
      </c>
      <c r="Q270" s="21" t="s">
        <v>288</v>
      </c>
      <c r="R270" s="21" t="s">
        <v>288</v>
      </c>
      <c r="S270" s="23" t="s">
        <v>288</v>
      </c>
      <c r="T270" s="33"/>
      <c r="U270" s="21" t="s">
        <v>296</v>
      </c>
      <c r="V270" s="21">
        <v>1</v>
      </c>
    </row>
    <row r="271" spans="1:22">
      <c r="A271" s="31">
        <v>44904</v>
      </c>
      <c r="B271" s="24" t="s">
        <v>33</v>
      </c>
      <c r="C271" s="21" t="s">
        <v>285</v>
      </c>
      <c r="D271" s="24" t="s">
        <v>23</v>
      </c>
      <c r="E271" s="24" t="s">
        <v>37</v>
      </c>
      <c r="F271" s="24" t="s">
        <v>25</v>
      </c>
      <c r="G271" s="24" t="s">
        <v>26</v>
      </c>
      <c r="H271" s="25" t="s">
        <v>38</v>
      </c>
      <c r="I271" s="25" t="s">
        <v>28</v>
      </c>
      <c r="J271" s="25" t="s">
        <v>37</v>
      </c>
      <c r="K271" s="22" t="s">
        <v>39</v>
      </c>
      <c r="L271" s="25" t="s">
        <v>40</v>
      </c>
      <c r="M271" s="23">
        <v>33</v>
      </c>
      <c r="N271" s="25" t="s">
        <v>41</v>
      </c>
      <c r="O271" s="25" t="s">
        <v>28</v>
      </c>
      <c r="P271" s="25" t="s">
        <v>29</v>
      </c>
      <c r="Q271" s="25" t="s">
        <v>39</v>
      </c>
      <c r="R271" s="25" t="s">
        <v>40</v>
      </c>
      <c r="S271" s="23">
        <v>40</v>
      </c>
      <c r="T271" s="33"/>
      <c r="U271" s="21" t="s">
        <v>291</v>
      </c>
      <c r="V271" s="21">
        <v>1</v>
      </c>
    </row>
    <row r="272" spans="1:22">
      <c r="A272" s="31">
        <v>44904</v>
      </c>
      <c r="B272" s="24"/>
      <c r="C272" s="24" t="s">
        <v>277</v>
      </c>
      <c r="D272" s="24" t="s">
        <v>23</v>
      </c>
      <c r="E272" s="24" t="s">
        <v>37</v>
      </c>
      <c r="F272" s="24" t="s">
        <v>50</v>
      </c>
      <c r="G272" s="21" t="s">
        <v>275</v>
      </c>
      <c r="H272" s="25" t="s">
        <v>38</v>
      </c>
      <c r="I272" s="25" t="s">
        <v>28</v>
      </c>
      <c r="J272" s="25" t="s">
        <v>29</v>
      </c>
      <c r="K272" s="22" t="s">
        <v>39</v>
      </c>
      <c r="L272" s="25" t="s">
        <v>40</v>
      </c>
      <c r="M272" s="23" t="s">
        <v>288</v>
      </c>
      <c r="N272" s="21" t="s">
        <v>288</v>
      </c>
      <c r="O272" s="21" t="s">
        <v>288</v>
      </c>
      <c r="P272" s="21" t="s">
        <v>288</v>
      </c>
      <c r="Q272" s="21" t="s">
        <v>288</v>
      </c>
      <c r="R272" s="21" t="s">
        <v>288</v>
      </c>
      <c r="S272" s="23" t="s">
        <v>288</v>
      </c>
      <c r="T272" s="33"/>
      <c r="U272" s="21" t="s">
        <v>296</v>
      </c>
      <c r="V272" s="21">
        <v>1</v>
      </c>
    </row>
    <row r="273" spans="1:22">
      <c r="A273" s="31">
        <v>44907</v>
      </c>
      <c r="B273" s="24" t="s">
        <v>109</v>
      </c>
      <c r="C273" s="24" t="s">
        <v>277</v>
      </c>
      <c r="D273" s="24" t="s">
        <v>23</v>
      </c>
      <c r="E273" s="24" t="s">
        <v>37</v>
      </c>
      <c r="F273" s="24" t="s">
        <v>25</v>
      </c>
      <c r="G273" s="24" t="s">
        <v>46</v>
      </c>
      <c r="H273" s="25" t="s">
        <v>152</v>
      </c>
      <c r="I273" s="25" t="s">
        <v>141</v>
      </c>
      <c r="J273" s="25" t="s">
        <v>29</v>
      </c>
      <c r="K273" s="22" t="s">
        <v>39</v>
      </c>
      <c r="L273" s="25" t="s">
        <v>40</v>
      </c>
      <c r="M273" s="23" t="s">
        <v>288</v>
      </c>
      <c r="N273" s="21" t="s">
        <v>288</v>
      </c>
      <c r="O273" s="21" t="s">
        <v>288</v>
      </c>
      <c r="P273" s="21" t="s">
        <v>288</v>
      </c>
      <c r="Q273" s="21" t="s">
        <v>288</v>
      </c>
      <c r="R273" s="21" t="s">
        <v>288</v>
      </c>
      <c r="S273" s="23" t="s">
        <v>288</v>
      </c>
      <c r="T273" s="33"/>
      <c r="U273" s="21" t="s">
        <v>296</v>
      </c>
      <c r="V273" s="21">
        <v>1</v>
      </c>
    </row>
    <row r="274" spans="1:22">
      <c r="A274" s="31">
        <v>44910</v>
      </c>
      <c r="B274" s="24" t="s">
        <v>248</v>
      </c>
      <c r="C274" s="24" t="s">
        <v>281</v>
      </c>
      <c r="D274" s="24" t="s">
        <v>23</v>
      </c>
      <c r="E274" s="24" t="s">
        <v>37</v>
      </c>
      <c r="F274" s="24" t="s">
        <v>50</v>
      </c>
      <c r="G274" s="21" t="s">
        <v>275</v>
      </c>
      <c r="H274" s="25" t="s">
        <v>34</v>
      </c>
      <c r="I274" s="25" t="s">
        <v>28</v>
      </c>
      <c r="J274" s="25" t="s">
        <v>29</v>
      </c>
      <c r="K274" s="22" t="s">
        <v>39</v>
      </c>
      <c r="L274" s="25" t="s">
        <v>40</v>
      </c>
      <c r="M274" s="23" t="s">
        <v>288</v>
      </c>
      <c r="N274" s="21" t="s">
        <v>288</v>
      </c>
      <c r="O274" s="21" t="s">
        <v>288</v>
      </c>
      <c r="P274" s="21" t="s">
        <v>288</v>
      </c>
      <c r="Q274" s="21" t="s">
        <v>288</v>
      </c>
      <c r="R274" s="21" t="s">
        <v>288</v>
      </c>
      <c r="S274" s="23" t="s">
        <v>288</v>
      </c>
      <c r="T274" s="33"/>
      <c r="U274" s="21" t="s">
        <v>296</v>
      </c>
      <c r="V274" s="21">
        <v>1</v>
      </c>
    </row>
    <row r="275" spans="1:22">
      <c r="A275" s="31">
        <v>44914</v>
      </c>
      <c r="B275" s="24" t="s">
        <v>36</v>
      </c>
      <c r="C275" s="24" t="s">
        <v>276</v>
      </c>
      <c r="D275" s="24" t="s">
        <v>51</v>
      </c>
      <c r="E275" s="24" t="s">
        <v>37</v>
      </c>
      <c r="F275" s="24" t="s">
        <v>25</v>
      </c>
      <c r="G275" s="24" t="s">
        <v>26</v>
      </c>
      <c r="H275" s="25" t="s">
        <v>34</v>
      </c>
      <c r="I275" s="25" t="s">
        <v>28</v>
      </c>
      <c r="J275" s="25" t="s">
        <v>29</v>
      </c>
      <c r="K275" s="22" t="s">
        <v>39</v>
      </c>
      <c r="L275" s="25" t="s">
        <v>40</v>
      </c>
      <c r="M275" s="23" t="s">
        <v>288</v>
      </c>
      <c r="N275" s="21" t="s">
        <v>288</v>
      </c>
      <c r="O275" s="21" t="s">
        <v>288</v>
      </c>
      <c r="P275" s="21" t="s">
        <v>288</v>
      </c>
      <c r="Q275" s="21" t="s">
        <v>288</v>
      </c>
      <c r="R275" s="21" t="s">
        <v>288</v>
      </c>
      <c r="S275" s="23" t="s">
        <v>288</v>
      </c>
      <c r="T275" s="33"/>
      <c r="U275" s="21" t="s">
        <v>296</v>
      </c>
      <c r="V275" s="21">
        <v>1</v>
      </c>
    </row>
    <row r="276" spans="1:22">
      <c r="A276" s="31">
        <v>44915</v>
      </c>
      <c r="B276" s="24" t="s">
        <v>107</v>
      </c>
      <c r="C276" s="24" t="s">
        <v>280</v>
      </c>
      <c r="D276" s="24" t="s">
        <v>23</v>
      </c>
      <c r="E276" s="24" t="s">
        <v>37</v>
      </c>
      <c r="F276" s="24" t="s">
        <v>25</v>
      </c>
      <c r="G276" s="24" t="s">
        <v>26</v>
      </c>
      <c r="H276" s="25" t="s">
        <v>27</v>
      </c>
      <c r="I276" s="25" t="s">
        <v>28</v>
      </c>
      <c r="J276" s="25" t="s">
        <v>29</v>
      </c>
      <c r="K276" s="22" t="s">
        <v>39</v>
      </c>
      <c r="L276" s="25" t="s">
        <v>40</v>
      </c>
      <c r="M276" s="23" t="s">
        <v>288</v>
      </c>
      <c r="N276" s="21" t="s">
        <v>288</v>
      </c>
      <c r="O276" s="21" t="s">
        <v>288</v>
      </c>
      <c r="P276" s="21" t="s">
        <v>288</v>
      </c>
      <c r="Q276" s="21" t="s">
        <v>288</v>
      </c>
      <c r="R276" s="21" t="s">
        <v>288</v>
      </c>
      <c r="S276" s="23" t="s">
        <v>288</v>
      </c>
      <c r="T276" s="33"/>
      <c r="U276" s="21" t="s">
        <v>296</v>
      </c>
      <c r="V276" s="21">
        <v>1</v>
      </c>
    </row>
    <row r="277" spans="1:22">
      <c r="A277" s="31">
        <v>44916</v>
      </c>
      <c r="B277" s="24" t="s">
        <v>33</v>
      </c>
      <c r="C277" s="21" t="s">
        <v>285</v>
      </c>
      <c r="D277" s="27" t="s">
        <v>23</v>
      </c>
      <c r="E277" s="24" t="s">
        <v>56</v>
      </c>
      <c r="F277" s="24" t="s">
        <v>50</v>
      </c>
      <c r="G277" s="21" t="s">
        <v>275</v>
      </c>
      <c r="H277" s="25"/>
      <c r="I277" s="25"/>
      <c r="J277" s="25"/>
      <c r="K277" s="22"/>
      <c r="L277" s="25"/>
      <c r="M277" s="23" t="s">
        <v>288</v>
      </c>
      <c r="N277" s="21" t="s">
        <v>288</v>
      </c>
      <c r="O277" s="21" t="s">
        <v>288</v>
      </c>
      <c r="P277" s="21" t="s">
        <v>288</v>
      </c>
      <c r="Q277" s="21" t="s">
        <v>288</v>
      </c>
      <c r="R277" s="21" t="s">
        <v>288</v>
      </c>
      <c r="S277" s="23" t="s">
        <v>288</v>
      </c>
      <c r="T277" s="33" t="s">
        <v>18</v>
      </c>
      <c r="U277" s="21" t="s">
        <v>296</v>
      </c>
      <c r="V277" s="21">
        <v>1</v>
      </c>
    </row>
    <row r="278" spans="1:22">
      <c r="A278" s="31">
        <v>44916</v>
      </c>
      <c r="B278" s="24" t="s">
        <v>55</v>
      </c>
      <c r="C278" s="24" t="s">
        <v>279</v>
      </c>
      <c r="D278" s="24" t="s">
        <v>23</v>
      </c>
      <c r="E278" s="24" t="s">
        <v>37</v>
      </c>
      <c r="F278" s="24" t="s">
        <v>50</v>
      </c>
      <c r="G278" s="21" t="s">
        <v>275</v>
      </c>
      <c r="H278" s="25" t="s">
        <v>34</v>
      </c>
      <c r="I278" s="25" t="s">
        <v>28</v>
      </c>
      <c r="J278" s="25" t="s">
        <v>29</v>
      </c>
      <c r="K278" s="22" t="s">
        <v>39</v>
      </c>
      <c r="L278" s="25" t="s">
        <v>40</v>
      </c>
      <c r="M278" s="23" t="s">
        <v>288</v>
      </c>
      <c r="N278" s="21" t="s">
        <v>288</v>
      </c>
      <c r="O278" s="21" t="s">
        <v>288</v>
      </c>
      <c r="P278" s="21" t="s">
        <v>288</v>
      </c>
      <c r="Q278" s="21" t="s">
        <v>288</v>
      </c>
      <c r="R278" s="21" t="s">
        <v>288</v>
      </c>
      <c r="S278" s="23" t="s">
        <v>288</v>
      </c>
      <c r="T278" s="33"/>
      <c r="U278" s="21" t="s">
        <v>296</v>
      </c>
      <c r="V278" s="21">
        <v>1</v>
      </c>
    </row>
    <row r="279" spans="1:22">
      <c r="A279" s="31">
        <v>44919</v>
      </c>
      <c r="B279" s="24" t="s">
        <v>72</v>
      </c>
      <c r="C279" s="24" t="s">
        <v>279</v>
      </c>
      <c r="D279" s="24" t="s">
        <v>23</v>
      </c>
      <c r="E279" s="24" t="s">
        <v>37</v>
      </c>
      <c r="F279" s="24" t="s">
        <v>25</v>
      </c>
      <c r="G279" s="24" t="s">
        <v>26</v>
      </c>
      <c r="H279" s="25" t="s">
        <v>27</v>
      </c>
      <c r="I279" s="25" t="s">
        <v>141</v>
      </c>
      <c r="J279" s="25" t="s">
        <v>29</v>
      </c>
      <c r="K279" s="22" t="s">
        <v>39</v>
      </c>
      <c r="L279" s="25" t="s">
        <v>40</v>
      </c>
      <c r="M279" s="23" t="s">
        <v>288</v>
      </c>
      <c r="N279" s="21" t="s">
        <v>288</v>
      </c>
      <c r="O279" s="21" t="s">
        <v>288</v>
      </c>
      <c r="P279" s="21" t="s">
        <v>288</v>
      </c>
      <c r="Q279" s="21" t="s">
        <v>288</v>
      </c>
      <c r="R279" s="21" t="s">
        <v>288</v>
      </c>
      <c r="S279" s="23" t="s">
        <v>288</v>
      </c>
      <c r="T279" s="33"/>
      <c r="U279" s="21" t="s">
        <v>296</v>
      </c>
      <c r="V279" s="21">
        <v>1</v>
      </c>
    </row>
    <row r="280" spans="1:22">
      <c r="A280" s="31">
        <v>44919</v>
      </c>
      <c r="B280" s="24" t="s">
        <v>107</v>
      </c>
      <c r="C280" s="24" t="s">
        <v>280</v>
      </c>
      <c r="D280" s="24" t="s">
        <v>23</v>
      </c>
      <c r="E280" s="24" t="s">
        <v>37</v>
      </c>
      <c r="F280" s="24" t="s">
        <v>25</v>
      </c>
      <c r="G280" s="24" t="s">
        <v>26</v>
      </c>
      <c r="H280" s="25" t="s">
        <v>38</v>
      </c>
      <c r="I280" s="25" t="s">
        <v>28</v>
      </c>
      <c r="J280" s="25" t="s">
        <v>37</v>
      </c>
      <c r="K280" s="22" t="s">
        <v>39</v>
      </c>
      <c r="L280" s="25" t="s">
        <v>40</v>
      </c>
      <c r="M280" s="23" t="s">
        <v>288</v>
      </c>
      <c r="N280" s="21" t="s">
        <v>288</v>
      </c>
      <c r="O280" s="21" t="s">
        <v>288</v>
      </c>
      <c r="P280" s="21" t="s">
        <v>288</v>
      </c>
      <c r="Q280" s="21" t="s">
        <v>288</v>
      </c>
      <c r="R280" s="21" t="s">
        <v>288</v>
      </c>
      <c r="S280" s="23" t="s">
        <v>288</v>
      </c>
      <c r="T280" s="33"/>
      <c r="U280" s="21" t="s">
        <v>296</v>
      </c>
      <c r="V280" s="21">
        <v>1</v>
      </c>
    </row>
    <row r="281" spans="1:22">
      <c r="A281" s="31">
        <v>44924</v>
      </c>
      <c r="B281" s="24" t="s">
        <v>249</v>
      </c>
      <c r="C281" s="24" t="s">
        <v>279</v>
      </c>
      <c r="D281" s="24" t="s">
        <v>23</v>
      </c>
      <c r="E281" s="24" t="s">
        <v>37</v>
      </c>
      <c r="F281" s="24" t="s">
        <v>25</v>
      </c>
      <c r="G281" s="24" t="s">
        <v>26</v>
      </c>
      <c r="H281" s="25" t="s">
        <v>38</v>
      </c>
      <c r="I281" s="25" t="s">
        <v>28</v>
      </c>
      <c r="J281" s="25" t="s">
        <v>37</v>
      </c>
      <c r="K281" s="22" t="s">
        <v>30</v>
      </c>
      <c r="L281" s="25"/>
      <c r="M281" s="23" t="s">
        <v>288</v>
      </c>
      <c r="N281" s="21" t="s">
        <v>288</v>
      </c>
      <c r="O281" s="21" t="s">
        <v>288</v>
      </c>
      <c r="P281" s="21" t="s">
        <v>288</v>
      </c>
      <c r="Q281" s="21" t="s">
        <v>288</v>
      </c>
      <c r="R281" s="21" t="s">
        <v>288</v>
      </c>
      <c r="S281" s="23" t="s">
        <v>288</v>
      </c>
      <c r="T281" s="33"/>
      <c r="U281" s="21" t="s">
        <v>296</v>
      </c>
      <c r="V281" s="21">
        <v>1</v>
      </c>
    </row>
    <row r="282" spans="1:22">
      <c r="A282" s="30">
        <v>44927</v>
      </c>
      <c r="B282" s="21" t="s">
        <v>107</v>
      </c>
      <c r="C282" s="21" t="s">
        <v>280</v>
      </c>
      <c r="D282" s="21" t="s">
        <v>23</v>
      </c>
      <c r="E282" s="21" t="s">
        <v>37</v>
      </c>
      <c r="F282" s="21" t="s">
        <v>50</v>
      </c>
      <c r="G282" s="21" t="s">
        <v>275</v>
      </c>
      <c r="H282" s="21" t="s">
        <v>38</v>
      </c>
      <c r="I282" s="21" t="s">
        <v>28</v>
      </c>
      <c r="J282" s="21" t="s">
        <v>37</v>
      </c>
      <c r="K282" s="22" t="s">
        <v>39</v>
      </c>
      <c r="L282" s="21" t="s">
        <v>40</v>
      </c>
      <c r="M282" s="23">
        <v>21</v>
      </c>
      <c r="N282" s="21" t="s">
        <v>288</v>
      </c>
      <c r="O282" s="21" t="s">
        <v>288</v>
      </c>
      <c r="P282" s="21" t="s">
        <v>288</v>
      </c>
      <c r="Q282" s="21" t="s">
        <v>288</v>
      </c>
      <c r="R282" s="21" t="s">
        <v>288</v>
      </c>
      <c r="S282" s="23" t="s">
        <v>288</v>
      </c>
      <c r="T282" s="33" t="s">
        <v>18</v>
      </c>
      <c r="U282" s="21" t="s">
        <v>290</v>
      </c>
      <c r="V282" s="21">
        <v>1</v>
      </c>
    </row>
    <row r="283" spans="1:22">
      <c r="A283" s="30">
        <v>44932</v>
      </c>
      <c r="B283" s="21" t="s">
        <v>36</v>
      </c>
      <c r="C283" s="21" t="s">
        <v>276</v>
      </c>
      <c r="D283" s="21" t="s">
        <v>23</v>
      </c>
      <c r="E283" s="21" t="s">
        <v>37</v>
      </c>
      <c r="F283" s="21" t="s">
        <v>50</v>
      </c>
      <c r="G283" s="21" t="s">
        <v>275</v>
      </c>
      <c r="H283" s="21"/>
      <c r="I283" s="21"/>
      <c r="J283" s="21"/>
      <c r="K283" s="22"/>
      <c r="L283" s="21"/>
      <c r="M283" s="23" t="s">
        <v>288</v>
      </c>
      <c r="N283" s="21" t="s">
        <v>288</v>
      </c>
      <c r="O283" s="21" t="s">
        <v>288</v>
      </c>
      <c r="P283" s="21" t="s">
        <v>288</v>
      </c>
      <c r="Q283" s="21" t="s">
        <v>288</v>
      </c>
      <c r="R283" s="21" t="s">
        <v>288</v>
      </c>
      <c r="S283" s="23" t="s">
        <v>288</v>
      </c>
      <c r="T283" s="33" t="s">
        <v>18</v>
      </c>
      <c r="U283" s="21" t="s">
        <v>296</v>
      </c>
      <c r="V283" s="21">
        <v>1</v>
      </c>
    </row>
    <row r="284" spans="1:22">
      <c r="A284" s="30">
        <v>44934</v>
      </c>
      <c r="B284" s="21" t="s">
        <v>129</v>
      </c>
      <c r="C284" s="21" t="s">
        <v>280</v>
      </c>
      <c r="D284" s="21" t="s">
        <v>51</v>
      </c>
      <c r="E284" s="21" t="s">
        <v>37</v>
      </c>
      <c r="F284" s="21" t="s">
        <v>25</v>
      </c>
      <c r="G284" s="21" t="s">
        <v>26</v>
      </c>
      <c r="H284" s="21" t="s">
        <v>32</v>
      </c>
      <c r="I284" s="21" t="s">
        <v>28</v>
      </c>
      <c r="J284" s="21"/>
      <c r="K284" s="22" t="s">
        <v>39</v>
      </c>
      <c r="L284" s="21" t="s">
        <v>40</v>
      </c>
      <c r="M284" s="23">
        <v>62</v>
      </c>
      <c r="N284" s="21" t="s">
        <v>38</v>
      </c>
      <c r="O284" s="21" t="s">
        <v>28</v>
      </c>
      <c r="P284" s="21" t="s">
        <v>37</v>
      </c>
      <c r="Q284" s="21" t="s">
        <v>39</v>
      </c>
      <c r="R284" s="21" t="s">
        <v>40</v>
      </c>
      <c r="S284" s="23">
        <v>27</v>
      </c>
      <c r="T284" s="33"/>
      <c r="U284" s="21" t="s">
        <v>294</v>
      </c>
      <c r="V284" s="21">
        <v>1</v>
      </c>
    </row>
    <row r="285" spans="1:22">
      <c r="A285" s="30">
        <v>44940</v>
      </c>
      <c r="B285" s="21" t="s">
        <v>130</v>
      </c>
      <c r="C285" s="21" t="s">
        <v>285</v>
      </c>
      <c r="D285" s="21" t="s">
        <v>51</v>
      </c>
      <c r="E285" s="21" t="s">
        <v>37</v>
      </c>
      <c r="F285" s="21" t="s">
        <v>52</v>
      </c>
      <c r="G285" s="21" t="s">
        <v>275</v>
      </c>
      <c r="H285" s="21" t="s">
        <v>38</v>
      </c>
      <c r="I285" s="21" t="s">
        <v>28</v>
      </c>
      <c r="J285" s="21" t="s">
        <v>37</v>
      </c>
      <c r="K285" s="22" t="s">
        <v>39</v>
      </c>
      <c r="L285" s="21" t="s">
        <v>58</v>
      </c>
      <c r="M285" s="23">
        <v>22</v>
      </c>
      <c r="N285" s="21" t="s">
        <v>135</v>
      </c>
      <c r="O285" s="21" t="s">
        <v>141</v>
      </c>
      <c r="P285" s="21" t="s">
        <v>29</v>
      </c>
      <c r="Q285" s="21" t="s">
        <v>39</v>
      </c>
      <c r="R285" s="21" t="s">
        <v>40</v>
      </c>
      <c r="S285" s="23">
        <v>48</v>
      </c>
      <c r="T285" s="33"/>
      <c r="U285" s="21" t="s">
        <v>290</v>
      </c>
      <c r="V285" s="21">
        <v>1</v>
      </c>
    </row>
    <row r="286" spans="1:22">
      <c r="A286" s="30">
        <v>44941</v>
      </c>
      <c r="B286" s="21" t="s">
        <v>91</v>
      </c>
      <c r="C286" s="21" t="s">
        <v>285</v>
      </c>
      <c r="D286" s="21" t="s">
        <v>23</v>
      </c>
      <c r="E286" s="21" t="s">
        <v>37</v>
      </c>
      <c r="F286" s="21" t="s">
        <v>25</v>
      </c>
      <c r="G286" s="21" t="s">
        <v>26</v>
      </c>
      <c r="H286" s="21" t="s">
        <v>41</v>
      </c>
      <c r="I286" s="21" t="s">
        <v>141</v>
      </c>
      <c r="J286" s="21" t="s">
        <v>29</v>
      </c>
      <c r="K286" s="22" t="s">
        <v>30</v>
      </c>
      <c r="L286" s="21"/>
      <c r="M286" s="23">
        <v>61</v>
      </c>
      <c r="N286" s="21" t="s">
        <v>38</v>
      </c>
      <c r="O286" s="21" t="s">
        <v>28</v>
      </c>
      <c r="P286" s="21" t="s">
        <v>29</v>
      </c>
      <c r="Q286" s="21" t="s">
        <v>39</v>
      </c>
      <c r="R286" s="21" t="s">
        <v>40</v>
      </c>
      <c r="S286" s="23">
        <v>27</v>
      </c>
      <c r="T286" s="33"/>
      <c r="U286" s="21" t="s">
        <v>294</v>
      </c>
      <c r="V286" s="21">
        <v>1</v>
      </c>
    </row>
    <row r="287" spans="1:22">
      <c r="A287" s="30">
        <v>44942</v>
      </c>
      <c r="B287" s="21" t="s">
        <v>131</v>
      </c>
      <c r="C287" s="21" t="s">
        <v>280</v>
      </c>
      <c r="D287" s="21" t="s">
        <v>23</v>
      </c>
      <c r="E287" s="21" t="s">
        <v>37</v>
      </c>
      <c r="F287" s="21" t="s">
        <v>25</v>
      </c>
      <c r="G287" s="21" t="s">
        <v>26</v>
      </c>
      <c r="H287" s="21" t="s">
        <v>27</v>
      </c>
      <c r="I287" s="21" t="s">
        <v>28</v>
      </c>
      <c r="J287" s="21" t="s">
        <v>29</v>
      </c>
      <c r="K287" s="22" t="s">
        <v>39</v>
      </c>
      <c r="L287" s="21" t="s">
        <v>40</v>
      </c>
      <c r="M287" s="23">
        <v>62</v>
      </c>
      <c r="N287" s="21" t="s">
        <v>38</v>
      </c>
      <c r="O287" s="21" t="s">
        <v>28</v>
      </c>
      <c r="P287" s="21" t="s">
        <v>37</v>
      </c>
      <c r="Q287" s="21" t="s">
        <v>39</v>
      </c>
      <c r="R287" s="21" t="s">
        <v>40</v>
      </c>
      <c r="S287" s="23">
        <v>25</v>
      </c>
      <c r="T287" s="33"/>
      <c r="U287" s="21" t="s">
        <v>294</v>
      </c>
      <c r="V287" s="21">
        <v>1</v>
      </c>
    </row>
    <row r="288" spans="1:22">
      <c r="A288" s="30">
        <v>44943</v>
      </c>
      <c r="B288" s="21" t="s">
        <v>117</v>
      </c>
      <c r="C288" s="21" t="s">
        <v>282</v>
      </c>
      <c r="D288" s="21" t="s">
        <v>23</v>
      </c>
      <c r="E288" s="21" t="s">
        <v>37</v>
      </c>
      <c r="F288" s="21" t="s">
        <v>50</v>
      </c>
      <c r="G288" s="21" t="s">
        <v>275</v>
      </c>
      <c r="H288" s="21" t="s">
        <v>34</v>
      </c>
      <c r="I288" s="21" t="s">
        <v>28</v>
      </c>
      <c r="J288" s="21" t="s">
        <v>29</v>
      </c>
      <c r="K288" s="22" t="s">
        <v>39</v>
      </c>
      <c r="L288" s="21" t="s">
        <v>40</v>
      </c>
      <c r="M288" s="23">
        <v>31</v>
      </c>
      <c r="N288" s="21" t="s">
        <v>288</v>
      </c>
      <c r="O288" s="21" t="s">
        <v>288</v>
      </c>
      <c r="P288" s="21" t="s">
        <v>288</v>
      </c>
      <c r="Q288" s="21" t="s">
        <v>288</v>
      </c>
      <c r="R288" s="21" t="s">
        <v>288</v>
      </c>
      <c r="S288" s="23" t="s">
        <v>288</v>
      </c>
      <c r="T288" s="33" t="s">
        <v>18</v>
      </c>
      <c r="U288" s="21" t="s">
        <v>291</v>
      </c>
      <c r="V288" s="21">
        <v>1</v>
      </c>
    </row>
    <row r="289" spans="1:22">
      <c r="A289" s="30">
        <v>44943</v>
      </c>
      <c r="B289" s="21" t="s">
        <v>33</v>
      </c>
      <c r="C289" s="21" t="s">
        <v>285</v>
      </c>
      <c r="D289" s="21" t="s">
        <v>23</v>
      </c>
      <c r="E289" s="21" t="s">
        <v>56</v>
      </c>
      <c r="F289" s="21" t="s">
        <v>50</v>
      </c>
      <c r="G289" s="21" t="s">
        <v>275</v>
      </c>
      <c r="H289" s="21" t="s">
        <v>59</v>
      </c>
      <c r="I289" s="21" t="s">
        <v>141</v>
      </c>
      <c r="J289" s="21" t="s">
        <v>29</v>
      </c>
      <c r="K289" s="22" t="s">
        <v>39</v>
      </c>
      <c r="L289" s="21" t="s">
        <v>40</v>
      </c>
      <c r="M289" s="23">
        <v>74</v>
      </c>
      <c r="N289" s="21" t="s">
        <v>288</v>
      </c>
      <c r="O289" s="21" t="s">
        <v>288</v>
      </c>
      <c r="P289" s="21" t="s">
        <v>288</v>
      </c>
      <c r="Q289" s="21" t="s">
        <v>288</v>
      </c>
      <c r="R289" s="21" t="s">
        <v>288</v>
      </c>
      <c r="S289" s="23" t="s">
        <v>288</v>
      </c>
      <c r="T289" s="33" t="s">
        <v>18</v>
      </c>
      <c r="U289" s="21" t="s">
        <v>295</v>
      </c>
      <c r="V289" s="21">
        <v>1</v>
      </c>
    </row>
    <row r="290" spans="1:22">
      <c r="A290" s="30">
        <v>44947</v>
      </c>
      <c r="B290" s="21" t="s">
        <v>67</v>
      </c>
      <c r="C290" s="21" t="s">
        <v>278</v>
      </c>
      <c r="D290" s="21" t="s">
        <v>23</v>
      </c>
      <c r="E290" s="21" t="s">
        <v>37</v>
      </c>
      <c r="F290" s="21" t="s">
        <v>25</v>
      </c>
      <c r="G290" s="21" t="s">
        <v>26</v>
      </c>
      <c r="H290" s="21" t="s">
        <v>34</v>
      </c>
      <c r="I290" s="21" t="s">
        <v>28</v>
      </c>
      <c r="J290" s="21" t="s">
        <v>29</v>
      </c>
      <c r="K290" s="22" t="s">
        <v>39</v>
      </c>
      <c r="L290" s="21" t="s">
        <v>40</v>
      </c>
      <c r="M290" s="23">
        <v>30</v>
      </c>
      <c r="N290" s="21" t="s">
        <v>38</v>
      </c>
      <c r="O290" s="21" t="s">
        <v>28</v>
      </c>
      <c r="P290" s="21" t="s">
        <v>37</v>
      </c>
      <c r="Q290" s="21" t="s">
        <v>39</v>
      </c>
      <c r="R290" s="21" t="s">
        <v>58</v>
      </c>
      <c r="S290" s="23">
        <v>28</v>
      </c>
      <c r="T290" s="33"/>
      <c r="U290" s="21" t="s">
        <v>291</v>
      </c>
      <c r="V290" s="21">
        <v>1</v>
      </c>
    </row>
    <row r="291" spans="1:22">
      <c r="A291" s="30">
        <v>44948</v>
      </c>
      <c r="B291" s="21" t="s">
        <v>36</v>
      </c>
      <c r="C291" s="21" t="s">
        <v>276</v>
      </c>
      <c r="D291" s="21" t="s">
        <v>23</v>
      </c>
      <c r="E291" s="21" t="s">
        <v>37</v>
      </c>
      <c r="F291" s="21" t="s">
        <v>25</v>
      </c>
      <c r="G291" s="21" t="s">
        <v>26</v>
      </c>
      <c r="H291" s="21" t="s">
        <v>27</v>
      </c>
      <c r="I291" s="21" t="s">
        <v>28</v>
      </c>
      <c r="J291" s="21" t="s">
        <v>29</v>
      </c>
      <c r="K291" s="22" t="s">
        <v>39</v>
      </c>
      <c r="L291" s="21" t="s">
        <v>40</v>
      </c>
      <c r="M291" s="23">
        <v>54</v>
      </c>
      <c r="N291" s="21" t="s">
        <v>38</v>
      </c>
      <c r="O291" s="21" t="s">
        <v>28</v>
      </c>
      <c r="P291" s="21" t="s">
        <v>37</v>
      </c>
      <c r="Q291" s="21" t="s">
        <v>39</v>
      </c>
      <c r="R291" s="21" t="s">
        <v>40</v>
      </c>
      <c r="S291" s="23">
        <v>24</v>
      </c>
      <c r="T291" s="33"/>
      <c r="U291" s="21" t="s">
        <v>293</v>
      </c>
      <c r="V291" s="21">
        <v>1</v>
      </c>
    </row>
    <row r="292" spans="1:22">
      <c r="A292" s="30">
        <v>44948</v>
      </c>
      <c r="B292" s="21" t="s">
        <v>132</v>
      </c>
      <c r="C292" s="21" t="s">
        <v>280</v>
      </c>
      <c r="D292" s="21" t="s">
        <v>51</v>
      </c>
      <c r="E292" s="21" t="s">
        <v>37</v>
      </c>
      <c r="F292" s="21" t="s">
        <v>25</v>
      </c>
      <c r="G292" s="21" t="s">
        <v>26</v>
      </c>
      <c r="H292" s="21" t="s">
        <v>27</v>
      </c>
      <c r="I292" s="21" t="s">
        <v>28</v>
      </c>
      <c r="J292" s="21" t="s">
        <v>29</v>
      </c>
      <c r="K292" s="22" t="s">
        <v>39</v>
      </c>
      <c r="L292" s="21" t="s">
        <v>40</v>
      </c>
      <c r="M292" s="23">
        <v>82</v>
      </c>
      <c r="N292" s="21" t="s">
        <v>38</v>
      </c>
      <c r="O292" s="21" t="s">
        <v>28</v>
      </c>
      <c r="P292" s="21" t="s">
        <v>37</v>
      </c>
      <c r="Q292" s="21" t="s">
        <v>39</v>
      </c>
      <c r="R292" s="21" t="s">
        <v>40</v>
      </c>
      <c r="S292" s="23">
        <v>55</v>
      </c>
      <c r="T292" s="33"/>
      <c r="U292" s="21" t="s">
        <v>295</v>
      </c>
      <c r="V292" s="21">
        <v>1</v>
      </c>
    </row>
    <row r="293" spans="1:22">
      <c r="A293" s="30">
        <v>44953</v>
      </c>
      <c r="B293" s="21" t="s">
        <v>33</v>
      </c>
      <c r="C293" s="21" t="s">
        <v>285</v>
      </c>
      <c r="D293" s="21" t="s">
        <v>23</v>
      </c>
      <c r="E293" s="21" t="s">
        <v>56</v>
      </c>
      <c r="F293" s="21" t="s">
        <v>25</v>
      </c>
      <c r="G293" s="21" t="s">
        <v>26</v>
      </c>
      <c r="H293" s="21" t="s">
        <v>38</v>
      </c>
      <c r="I293" s="21" t="s">
        <v>28</v>
      </c>
      <c r="J293" s="21" t="s">
        <v>56</v>
      </c>
      <c r="K293" s="22" t="s">
        <v>30</v>
      </c>
      <c r="L293" s="21"/>
      <c r="M293" s="23">
        <v>64</v>
      </c>
      <c r="N293" s="21" t="s">
        <v>34</v>
      </c>
      <c r="O293" s="21" t="s">
        <v>28</v>
      </c>
      <c r="P293" s="21" t="s">
        <v>29</v>
      </c>
      <c r="Q293" s="21" t="s">
        <v>39</v>
      </c>
      <c r="R293" s="21" t="s">
        <v>40</v>
      </c>
      <c r="S293" s="23">
        <v>52</v>
      </c>
      <c r="T293" s="33"/>
      <c r="U293" s="21" t="s">
        <v>294</v>
      </c>
      <c r="V293" s="21">
        <v>1</v>
      </c>
    </row>
    <row r="294" spans="1:22">
      <c r="A294" s="30">
        <v>44956</v>
      </c>
      <c r="B294" s="21" t="s">
        <v>71</v>
      </c>
      <c r="C294" s="21" t="s">
        <v>279</v>
      </c>
      <c r="D294" s="21" t="s">
        <v>23</v>
      </c>
      <c r="E294" s="21" t="s">
        <v>37</v>
      </c>
      <c r="F294" s="21" t="s">
        <v>25</v>
      </c>
      <c r="G294" s="21" t="s">
        <v>26</v>
      </c>
      <c r="H294" s="21" t="s">
        <v>34</v>
      </c>
      <c r="I294" s="21" t="s">
        <v>28</v>
      </c>
      <c r="J294" s="21" t="s">
        <v>29</v>
      </c>
      <c r="K294" s="22" t="s">
        <v>39</v>
      </c>
      <c r="L294" s="21" t="s">
        <v>40</v>
      </c>
      <c r="M294" s="23">
        <v>33</v>
      </c>
      <c r="N294" s="21" t="s">
        <v>38</v>
      </c>
      <c r="O294" s="21" t="s">
        <v>28</v>
      </c>
      <c r="P294" s="21" t="s">
        <v>37</v>
      </c>
      <c r="Q294" s="21" t="s">
        <v>39</v>
      </c>
      <c r="R294" s="21" t="s">
        <v>40</v>
      </c>
      <c r="S294" s="23">
        <v>23</v>
      </c>
      <c r="T294" s="33"/>
      <c r="U294" s="21" t="s">
        <v>291</v>
      </c>
      <c r="V294" s="21">
        <v>1</v>
      </c>
    </row>
    <row r="295" spans="1:22">
      <c r="A295" s="30">
        <v>44958</v>
      </c>
      <c r="B295" s="21" t="s">
        <v>109</v>
      </c>
      <c r="C295" s="21" t="s">
        <v>277</v>
      </c>
      <c r="D295" s="21" t="s">
        <v>23</v>
      </c>
      <c r="E295" s="21" t="s">
        <v>37</v>
      </c>
      <c r="F295" s="21" t="s">
        <v>25</v>
      </c>
      <c r="G295" s="21" t="s">
        <v>46</v>
      </c>
      <c r="H295" s="21" t="s">
        <v>27</v>
      </c>
      <c r="I295" s="21" t="s">
        <v>141</v>
      </c>
      <c r="J295" s="21" t="s">
        <v>29</v>
      </c>
      <c r="K295" s="22" t="s">
        <v>39</v>
      </c>
      <c r="L295" s="21" t="s">
        <v>40</v>
      </c>
      <c r="M295" s="23">
        <v>34</v>
      </c>
      <c r="N295" s="21" t="s">
        <v>27</v>
      </c>
      <c r="O295" s="21" t="s">
        <v>28</v>
      </c>
      <c r="P295" s="21" t="s">
        <v>29</v>
      </c>
      <c r="Q295" s="21" t="s">
        <v>39</v>
      </c>
      <c r="R295" s="21" t="s">
        <v>40</v>
      </c>
      <c r="S295" s="23" t="s">
        <v>288</v>
      </c>
      <c r="T295" s="33"/>
      <c r="U295" s="21" t="s">
        <v>291</v>
      </c>
      <c r="V295" s="21">
        <v>1</v>
      </c>
    </row>
    <row r="296" spans="1:22">
      <c r="A296" s="30">
        <v>44959</v>
      </c>
      <c r="B296" s="21" t="s">
        <v>48</v>
      </c>
      <c r="C296" s="21" t="s">
        <v>281</v>
      </c>
      <c r="D296" s="21" t="s">
        <v>23</v>
      </c>
      <c r="E296" s="21" t="s">
        <v>37</v>
      </c>
      <c r="F296" s="21" t="s">
        <v>25</v>
      </c>
      <c r="G296" s="21" t="s">
        <v>26</v>
      </c>
      <c r="H296" s="21" t="s">
        <v>38</v>
      </c>
      <c r="I296" s="21" t="s">
        <v>28</v>
      </c>
      <c r="J296" s="21" t="s">
        <v>37</v>
      </c>
      <c r="K296" s="22" t="s">
        <v>39</v>
      </c>
      <c r="L296" s="21" t="s">
        <v>40</v>
      </c>
      <c r="M296" s="23">
        <v>18</v>
      </c>
      <c r="N296" s="21" t="s">
        <v>34</v>
      </c>
      <c r="O296" s="21" t="s">
        <v>28</v>
      </c>
      <c r="P296" s="21" t="s">
        <v>29</v>
      </c>
      <c r="Q296" s="21" t="s">
        <v>39</v>
      </c>
      <c r="R296" s="21" t="s">
        <v>40</v>
      </c>
      <c r="S296" s="23">
        <v>58</v>
      </c>
      <c r="T296" s="33"/>
      <c r="U296" s="21" t="s">
        <v>290</v>
      </c>
      <c r="V296" s="21">
        <v>1</v>
      </c>
    </row>
    <row r="297" spans="1:22">
      <c r="A297" s="30">
        <v>44959</v>
      </c>
      <c r="B297" s="21" t="s">
        <v>42</v>
      </c>
      <c r="C297" s="21" t="s">
        <v>280</v>
      </c>
      <c r="D297" s="21" t="s">
        <v>23</v>
      </c>
      <c r="E297" s="21" t="s">
        <v>37</v>
      </c>
      <c r="F297" s="21" t="s">
        <v>25</v>
      </c>
      <c r="G297" s="21" t="s">
        <v>26</v>
      </c>
      <c r="H297" s="21" t="s">
        <v>38</v>
      </c>
      <c r="I297" s="21" t="s">
        <v>28</v>
      </c>
      <c r="J297" s="21" t="s">
        <v>37</v>
      </c>
      <c r="K297" s="22" t="s">
        <v>39</v>
      </c>
      <c r="L297" s="21" t="s">
        <v>40</v>
      </c>
      <c r="M297" s="23">
        <v>39</v>
      </c>
      <c r="N297" s="21" t="s">
        <v>34</v>
      </c>
      <c r="O297" s="21" t="s">
        <v>28</v>
      </c>
      <c r="P297" s="21" t="s">
        <v>29</v>
      </c>
      <c r="Q297" s="21" t="s">
        <v>39</v>
      </c>
      <c r="R297" s="21" t="s">
        <v>40</v>
      </c>
      <c r="S297" s="23">
        <v>31</v>
      </c>
      <c r="T297" s="33"/>
      <c r="U297" s="43" t="s">
        <v>292</v>
      </c>
      <c r="V297" s="21">
        <v>1</v>
      </c>
    </row>
    <row r="298" spans="1:22">
      <c r="A298" s="30">
        <v>44961</v>
      </c>
      <c r="B298" s="21" t="s">
        <v>33</v>
      </c>
      <c r="C298" s="21" t="s">
        <v>285</v>
      </c>
      <c r="D298" s="21" t="s">
        <v>23</v>
      </c>
      <c r="E298" s="21" t="s">
        <v>56</v>
      </c>
      <c r="F298" s="21" t="s">
        <v>50</v>
      </c>
      <c r="G298" s="21" t="s">
        <v>275</v>
      </c>
      <c r="H298" s="21" t="s">
        <v>27</v>
      </c>
      <c r="I298" s="21" t="s">
        <v>28</v>
      </c>
      <c r="J298" s="21"/>
      <c r="K298" s="22" t="s">
        <v>39</v>
      </c>
      <c r="L298" s="21" t="s">
        <v>40</v>
      </c>
      <c r="M298" s="23">
        <v>53</v>
      </c>
      <c r="N298" s="21" t="s">
        <v>288</v>
      </c>
      <c r="O298" s="21" t="s">
        <v>288</v>
      </c>
      <c r="P298" s="21" t="s">
        <v>288</v>
      </c>
      <c r="Q298" s="21" t="s">
        <v>288</v>
      </c>
      <c r="R298" s="21" t="s">
        <v>288</v>
      </c>
      <c r="S298" s="23" t="s">
        <v>288</v>
      </c>
      <c r="T298" s="33" t="s">
        <v>18</v>
      </c>
      <c r="U298" s="21" t="s">
        <v>293</v>
      </c>
      <c r="V298" s="21">
        <v>1</v>
      </c>
    </row>
    <row r="299" spans="1:22">
      <c r="A299" s="30">
        <v>44961</v>
      </c>
      <c r="B299" s="21" t="s">
        <v>48</v>
      </c>
      <c r="C299" s="21" t="s">
        <v>281</v>
      </c>
      <c r="D299" s="21" t="s">
        <v>23</v>
      </c>
      <c r="E299" s="21" t="s">
        <v>56</v>
      </c>
      <c r="F299" s="21" t="s">
        <v>50</v>
      </c>
      <c r="G299" s="21" t="s">
        <v>275</v>
      </c>
      <c r="H299" s="21" t="s">
        <v>38</v>
      </c>
      <c r="I299" s="21" t="s">
        <v>28</v>
      </c>
      <c r="J299" s="21" t="s">
        <v>29</v>
      </c>
      <c r="K299" s="22" t="s">
        <v>39</v>
      </c>
      <c r="L299" s="21" t="s">
        <v>40</v>
      </c>
      <c r="M299" s="23">
        <v>21</v>
      </c>
      <c r="N299" s="21" t="s">
        <v>288</v>
      </c>
      <c r="O299" s="21" t="s">
        <v>288</v>
      </c>
      <c r="P299" s="21" t="s">
        <v>288</v>
      </c>
      <c r="Q299" s="21" t="s">
        <v>288</v>
      </c>
      <c r="R299" s="21" t="s">
        <v>288</v>
      </c>
      <c r="S299" s="23" t="s">
        <v>288</v>
      </c>
      <c r="T299" s="33" t="s">
        <v>18</v>
      </c>
      <c r="U299" s="21" t="s">
        <v>290</v>
      </c>
      <c r="V299" s="21">
        <v>1</v>
      </c>
    </row>
    <row r="300" spans="1:22">
      <c r="A300" s="30">
        <v>44962</v>
      </c>
      <c r="B300" s="21" t="s">
        <v>133</v>
      </c>
      <c r="C300" s="21" t="s">
        <v>280</v>
      </c>
      <c r="D300" s="21" t="s">
        <v>23</v>
      </c>
      <c r="E300" s="21" t="s">
        <v>37</v>
      </c>
      <c r="F300" s="21" t="s">
        <v>50</v>
      </c>
      <c r="G300" s="21" t="s">
        <v>275</v>
      </c>
      <c r="H300" s="21" t="s">
        <v>32</v>
      </c>
      <c r="I300" s="21" t="s">
        <v>28</v>
      </c>
      <c r="J300" s="21" t="s">
        <v>37</v>
      </c>
      <c r="K300" s="22" t="s">
        <v>39</v>
      </c>
      <c r="L300" s="21" t="s">
        <v>40</v>
      </c>
      <c r="M300" s="23">
        <v>74</v>
      </c>
      <c r="N300" s="21" t="s">
        <v>288</v>
      </c>
      <c r="O300" s="21" t="s">
        <v>288</v>
      </c>
      <c r="P300" s="21" t="s">
        <v>288</v>
      </c>
      <c r="Q300" s="21" t="s">
        <v>288</v>
      </c>
      <c r="R300" s="21" t="s">
        <v>288</v>
      </c>
      <c r="S300" s="23" t="s">
        <v>288</v>
      </c>
      <c r="T300" s="33" t="s">
        <v>18</v>
      </c>
      <c r="U300" s="21" t="s">
        <v>295</v>
      </c>
      <c r="V300" s="21">
        <v>1</v>
      </c>
    </row>
    <row r="301" spans="1:22">
      <c r="A301" s="30">
        <v>44965</v>
      </c>
      <c r="B301" s="21" t="s">
        <v>36</v>
      </c>
      <c r="C301" s="21" t="s">
        <v>276</v>
      </c>
      <c r="D301" s="21" t="s">
        <v>23</v>
      </c>
      <c r="E301" s="21" t="s">
        <v>56</v>
      </c>
      <c r="F301" s="21" t="s">
        <v>25</v>
      </c>
      <c r="G301" s="21" t="s">
        <v>26</v>
      </c>
      <c r="H301" s="21" t="s">
        <v>38</v>
      </c>
      <c r="I301" s="21" t="s">
        <v>28</v>
      </c>
      <c r="J301" s="21" t="s">
        <v>37</v>
      </c>
      <c r="K301" s="22" t="s">
        <v>39</v>
      </c>
      <c r="L301" s="21" t="s">
        <v>40</v>
      </c>
      <c r="M301" s="23">
        <v>36</v>
      </c>
      <c r="N301" s="21" t="s">
        <v>41</v>
      </c>
      <c r="O301" s="21" t="s">
        <v>141</v>
      </c>
      <c r="P301" s="21" t="s">
        <v>29</v>
      </c>
      <c r="Q301" s="21" t="s">
        <v>39</v>
      </c>
      <c r="R301" s="21" t="s">
        <v>40</v>
      </c>
      <c r="S301" s="23">
        <v>57</v>
      </c>
      <c r="T301" s="33"/>
      <c r="U301" s="43" t="s">
        <v>292</v>
      </c>
      <c r="V301" s="21">
        <v>1</v>
      </c>
    </row>
    <row r="302" spans="1:22">
      <c r="A302" s="30">
        <v>44972</v>
      </c>
      <c r="B302" s="21" t="s">
        <v>83</v>
      </c>
      <c r="C302" s="21" t="s">
        <v>280</v>
      </c>
      <c r="D302" s="21" t="s">
        <v>23</v>
      </c>
      <c r="E302" s="21" t="s">
        <v>37</v>
      </c>
      <c r="F302" s="21" t="s">
        <v>25</v>
      </c>
      <c r="G302" s="21" t="s">
        <v>26</v>
      </c>
      <c r="H302" s="21" t="s">
        <v>38</v>
      </c>
      <c r="I302" s="21" t="s">
        <v>28</v>
      </c>
      <c r="J302" s="21"/>
      <c r="K302" s="22"/>
      <c r="L302" s="21"/>
      <c r="M302" s="23">
        <v>36</v>
      </c>
      <c r="N302" s="21" t="s">
        <v>288</v>
      </c>
      <c r="O302" s="21" t="s">
        <v>288</v>
      </c>
      <c r="P302" s="21" t="s">
        <v>288</v>
      </c>
      <c r="Q302" s="21" t="s">
        <v>288</v>
      </c>
      <c r="R302" s="21" t="s">
        <v>288</v>
      </c>
      <c r="S302" s="23" t="s">
        <v>288</v>
      </c>
      <c r="T302" s="33"/>
      <c r="U302" s="43" t="s">
        <v>292</v>
      </c>
      <c r="V302" s="21">
        <v>1</v>
      </c>
    </row>
    <row r="303" spans="1:22">
      <c r="A303" s="30">
        <v>44974</v>
      </c>
      <c r="B303" s="21" t="s">
        <v>94</v>
      </c>
      <c r="C303" s="21" t="s">
        <v>280</v>
      </c>
      <c r="D303" s="21" t="s">
        <v>51</v>
      </c>
      <c r="E303" s="21" t="s">
        <v>37</v>
      </c>
      <c r="F303" s="21" t="s">
        <v>25</v>
      </c>
      <c r="G303" s="21" t="s">
        <v>26</v>
      </c>
      <c r="H303" s="21" t="s">
        <v>34</v>
      </c>
      <c r="I303" s="21" t="s">
        <v>28</v>
      </c>
      <c r="J303" s="21" t="s">
        <v>29</v>
      </c>
      <c r="K303" s="22" t="s">
        <v>39</v>
      </c>
      <c r="L303" s="21" t="s">
        <v>40</v>
      </c>
      <c r="M303" s="23">
        <v>58</v>
      </c>
      <c r="N303" s="21" t="s">
        <v>38</v>
      </c>
      <c r="O303" s="21" t="s">
        <v>28</v>
      </c>
      <c r="P303" s="21" t="s">
        <v>37</v>
      </c>
      <c r="Q303" s="21" t="s">
        <v>39</v>
      </c>
      <c r="R303" s="21" t="s">
        <v>40</v>
      </c>
      <c r="S303" s="23">
        <v>19</v>
      </c>
      <c r="T303" s="33"/>
      <c r="U303" s="21" t="s">
        <v>294</v>
      </c>
      <c r="V303" s="21">
        <v>1</v>
      </c>
    </row>
    <row r="304" spans="1:22">
      <c r="A304" s="30">
        <v>44975</v>
      </c>
      <c r="B304" s="21" t="s">
        <v>35</v>
      </c>
      <c r="C304" s="21" t="s">
        <v>276</v>
      </c>
      <c r="D304" s="21" t="s">
        <v>23</v>
      </c>
      <c r="E304" s="21" t="s">
        <v>37</v>
      </c>
      <c r="F304" s="21" t="s">
        <v>25</v>
      </c>
      <c r="G304" s="21" t="s">
        <v>26</v>
      </c>
      <c r="H304" s="21" t="s">
        <v>152</v>
      </c>
      <c r="I304" s="21" t="s">
        <v>141</v>
      </c>
      <c r="J304" s="21" t="s">
        <v>37</v>
      </c>
      <c r="K304" s="22" t="s">
        <v>39</v>
      </c>
      <c r="L304" s="21" t="s">
        <v>40</v>
      </c>
      <c r="M304" s="23">
        <v>47</v>
      </c>
      <c r="N304" s="21" t="s">
        <v>27</v>
      </c>
      <c r="O304" s="21" t="s">
        <v>28</v>
      </c>
      <c r="P304" s="21" t="s">
        <v>29</v>
      </c>
      <c r="Q304" s="21" t="s">
        <v>30</v>
      </c>
      <c r="R304" s="21" t="s">
        <v>288</v>
      </c>
      <c r="S304" s="23" t="s">
        <v>288</v>
      </c>
      <c r="T304" s="33"/>
      <c r="U304" s="21" t="s">
        <v>293</v>
      </c>
      <c r="V304" s="21">
        <v>1</v>
      </c>
    </row>
    <row r="305" spans="1:22">
      <c r="A305" s="30">
        <v>44976</v>
      </c>
      <c r="B305" s="21" t="s">
        <v>77</v>
      </c>
      <c r="C305" s="21" t="s">
        <v>283</v>
      </c>
      <c r="D305" s="21" t="s">
        <v>51</v>
      </c>
      <c r="E305" s="21" t="s">
        <v>37</v>
      </c>
      <c r="F305" s="21" t="s">
        <v>25</v>
      </c>
      <c r="G305" s="21" t="s">
        <v>26</v>
      </c>
      <c r="H305" s="21" t="s">
        <v>38</v>
      </c>
      <c r="I305" s="21" t="s">
        <v>28</v>
      </c>
      <c r="J305" s="21" t="s">
        <v>37</v>
      </c>
      <c r="K305" s="22" t="s">
        <v>39</v>
      </c>
      <c r="L305" s="21" t="s">
        <v>40</v>
      </c>
      <c r="M305" s="23">
        <v>35</v>
      </c>
      <c r="N305" s="21" t="s">
        <v>288</v>
      </c>
      <c r="O305" s="21" t="s">
        <v>288</v>
      </c>
      <c r="P305" s="21" t="s">
        <v>288</v>
      </c>
      <c r="Q305" s="21" t="s">
        <v>288</v>
      </c>
      <c r="R305" s="21" t="s">
        <v>288</v>
      </c>
      <c r="S305" s="23" t="s">
        <v>288</v>
      </c>
      <c r="T305" s="33"/>
      <c r="U305" s="21" t="s">
        <v>291</v>
      </c>
      <c r="V305" s="21">
        <v>1</v>
      </c>
    </row>
    <row r="306" spans="1:22">
      <c r="A306" s="30">
        <v>44977</v>
      </c>
      <c r="B306" s="21" t="s">
        <v>117</v>
      </c>
      <c r="C306" s="21" t="s">
        <v>282</v>
      </c>
      <c r="D306" s="21" t="s">
        <v>23</v>
      </c>
      <c r="E306" s="21" t="s">
        <v>37</v>
      </c>
      <c r="F306" s="21" t="s">
        <v>25</v>
      </c>
      <c r="G306" s="21" t="s">
        <v>26</v>
      </c>
      <c r="H306" s="21" t="s">
        <v>38</v>
      </c>
      <c r="I306" s="21" t="s">
        <v>28</v>
      </c>
      <c r="J306" s="21" t="s">
        <v>37</v>
      </c>
      <c r="K306" s="22" t="s">
        <v>39</v>
      </c>
      <c r="L306" s="21" t="s">
        <v>40</v>
      </c>
      <c r="M306" s="23">
        <v>22</v>
      </c>
      <c r="N306" s="21" t="s">
        <v>288</v>
      </c>
      <c r="O306" s="21" t="s">
        <v>288</v>
      </c>
      <c r="P306" s="21" t="s">
        <v>288</v>
      </c>
      <c r="Q306" s="21" t="s">
        <v>288</v>
      </c>
      <c r="R306" s="21" t="s">
        <v>288</v>
      </c>
      <c r="S306" s="23" t="s">
        <v>288</v>
      </c>
      <c r="T306" s="33"/>
      <c r="U306" s="21" t="s">
        <v>290</v>
      </c>
      <c r="V306" s="21">
        <v>1</v>
      </c>
    </row>
    <row r="307" spans="1:22">
      <c r="A307" s="30">
        <v>44983</v>
      </c>
      <c r="B307" s="21" t="s">
        <v>33</v>
      </c>
      <c r="C307" s="21" t="s">
        <v>285</v>
      </c>
      <c r="D307" s="21" t="s">
        <v>51</v>
      </c>
      <c r="E307" s="21" t="s">
        <v>37</v>
      </c>
      <c r="F307" s="21" t="s">
        <v>25</v>
      </c>
      <c r="G307" s="21" t="s">
        <v>82</v>
      </c>
      <c r="H307" s="21" t="s">
        <v>34</v>
      </c>
      <c r="I307" s="21" t="s">
        <v>141</v>
      </c>
      <c r="J307" s="21" t="s">
        <v>37</v>
      </c>
      <c r="K307" s="22" t="s">
        <v>39</v>
      </c>
      <c r="L307" s="21" t="s">
        <v>58</v>
      </c>
      <c r="M307" s="23">
        <v>30</v>
      </c>
      <c r="N307" s="21" t="s">
        <v>288</v>
      </c>
      <c r="O307" s="21" t="s">
        <v>288</v>
      </c>
      <c r="P307" s="21" t="s">
        <v>288</v>
      </c>
      <c r="Q307" s="21" t="s">
        <v>288</v>
      </c>
      <c r="R307" s="21" t="s">
        <v>288</v>
      </c>
      <c r="S307" s="23" t="s">
        <v>288</v>
      </c>
      <c r="T307" s="33"/>
      <c r="U307" s="21" t="s">
        <v>291</v>
      </c>
      <c r="V307" s="21">
        <v>1</v>
      </c>
    </row>
    <row r="308" spans="1:22">
      <c r="A308" s="30">
        <v>44986</v>
      </c>
      <c r="B308" s="21" t="s">
        <v>36</v>
      </c>
      <c r="C308" s="21" t="s">
        <v>276</v>
      </c>
      <c r="D308" s="21" t="s">
        <v>23</v>
      </c>
      <c r="E308" s="21" t="s">
        <v>37</v>
      </c>
      <c r="F308" s="21" t="s">
        <v>50</v>
      </c>
      <c r="G308" s="21" t="s">
        <v>26</v>
      </c>
      <c r="H308" s="21" t="s">
        <v>38</v>
      </c>
      <c r="I308" s="21" t="s">
        <v>28</v>
      </c>
      <c r="J308" s="21" t="s">
        <v>37</v>
      </c>
      <c r="K308" s="22" t="s">
        <v>39</v>
      </c>
      <c r="L308" s="21" t="s">
        <v>40</v>
      </c>
      <c r="M308" s="23">
        <v>23</v>
      </c>
      <c r="N308" s="21" t="s">
        <v>288</v>
      </c>
      <c r="O308" s="21" t="s">
        <v>288</v>
      </c>
      <c r="P308" s="21" t="s">
        <v>288</v>
      </c>
      <c r="Q308" s="21" t="s">
        <v>288</v>
      </c>
      <c r="R308" s="21" t="s">
        <v>288</v>
      </c>
      <c r="S308" s="23" t="s">
        <v>288</v>
      </c>
      <c r="T308" s="33" t="s">
        <v>18</v>
      </c>
      <c r="U308" s="21" t="s">
        <v>290</v>
      </c>
      <c r="V308" s="21">
        <v>1</v>
      </c>
    </row>
    <row r="309" spans="1:22">
      <c r="A309" s="30">
        <v>44987</v>
      </c>
      <c r="B309" s="21" t="s">
        <v>68</v>
      </c>
      <c r="C309" s="21" t="s">
        <v>277</v>
      </c>
      <c r="D309" s="21" t="s">
        <v>23</v>
      </c>
      <c r="E309" s="21" t="s">
        <v>37</v>
      </c>
      <c r="F309" s="21" t="s">
        <v>25</v>
      </c>
      <c r="G309" s="21" t="s">
        <v>26</v>
      </c>
      <c r="H309" s="21" t="s">
        <v>27</v>
      </c>
      <c r="I309" s="21" t="s">
        <v>28</v>
      </c>
      <c r="J309" s="21" t="s">
        <v>29</v>
      </c>
      <c r="K309" s="22" t="s">
        <v>39</v>
      </c>
      <c r="L309" s="21" t="s">
        <v>40</v>
      </c>
      <c r="M309" s="23">
        <v>26</v>
      </c>
      <c r="N309" s="21" t="s">
        <v>38</v>
      </c>
      <c r="O309" s="21" t="s">
        <v>28</v>
      </c>
      <c r="P309" s="21" t="s">
        <v>37</v>
      </c>
      <c r="Q309" s="21" t="s">
        <v>39</v>
      </c>
      <c r="R309" s="21" t="s">
        <v>40</v>
      </c>
      <c r="S309" s="23">
        <v>27</v>
      </c>
      <c r="T309" s="33"/>
      <c r="U309" s="21" t="s">
        <v>291</v>
      </c>
      <c r="V309" s="21">
        <v>1</v>
      </c>
    </row>
    <row r="310" spans="1:22">
      <c r="A310" s="30">
        <v>44988</v>
      </c>
      <c r="B310" s="21" t="s">
        <v>48</v>
      </c>
      <c r="C310" s="21" t="s">
        <v>281</v>
      </c>
      <c r="D310" s="21" t="s">
        <v>23</v>
      </c>
      <c r="E310" s="21" t="s">
        <v>37</v>
      </c>
      <c r="F310" s="21" t="s">
        <v>50</v>
      </c>
      <c r="G310" s="21" t="s">
        <v>26</v>
      </c>
      <c r="H310" s="21" t="s">
        <v>38</v>
      </c>
      <c r="I310" s="21" t="s">
        <v>28</v>
      </c>
      <c r="J310" s="21" t="s">
        <v>37</v>
      </c>
      <c r="K310" s="22" t="s">
        <v>39</v>
      </c>
      <c r="L310" s="21" t="s">
        <v>40</v>
      </c>
      <c r="M310" s="23">
        <v>20</v>
      </c>
      <c r="N310" s="21" t="s">
        <v>288</v>
      </c>
      <c r="O310" s="21" t="s">
        <v>288</v>
      </c>
      <c r="P310" s="21" t="s">
        <v>288</v>
      </c>
      <c r="Q310" s="21" t="s">
        <v>288</v>
      </c>
      <c r="R310" s="21" t="s">
        <v>288</v>
      </c>
      <c r="S310" s="23" t="s">
        <v>288</v>
      </c>
      <c r="T310" s="33" t="s">
        <v>18</v>
      </c>
      <c r="U310" s="21" t="s">
        <v>290</v>
      </c>
      <c r="V310" s="21">
        <v>1</v>
      </c>
    </row>
    <row r="311" spans="1:22">
      <c r="A311" s="30">
        <v>44989</v>
      </c>
      <c r="B311" s="21" t="s">
        <v>120</v>
      </c>
      <c r="C311" s="21" t="s">
        <v>276</v>
      </c>
      <c r="D311" s="21" t="s">
        <v>23</v>
      </c>
      <c r="E311" s="21" t="s">
        <v>37</v>
      </c>
      <c r="F311" s="21" t="s">
        <v>25</v>
      </c>
      <c r="G311" s="21" t="s">
        <v>26</v>
      </c>
      <c r="H311" s="21" t="s">
        <v>34</v>
      </c>
      <c r="I311" s="21" t="s">
        <v>28</v>
      </c>
      <c r="J311" s="21" t="s">
        <v>29</v>
      </c>
      <c r="K311" s="22" t="s">
        <v>39</v>
      </c>
      <c r="L311" s="21" t="s">
        <v>40</v>
      </c>
      <c r="M311" s="23">
        <v>30</v>
      </c>
      <c r="N311" s="21" t="s">
        <v>38</v>
      </c>
      <c r="O311" s="21" t="s">
        <v>28</v>
      </c>
      <c r="P311" s="21" t="s">
        <v>37</v>
      </c>
      <c r="Q311" s="21" t="s">
        <v>39</v>
      </c>
      <c r="R311" s="21" t="s">
        <v>40</v>
      </c>
      <c r="S311" s="23">
        <v>34</v>
      </c>
      <c r="T311" s="33"/>
      <c r="U311" s="21" t="s">
        <v>291</v>
      </c>
      <c r="V311" s="21">
        <v>1</v>
      </c>
    </row>
    <row r="312" spans="1:22">
      <c r="A312" s="30">
        <v>44994</v>
      </c>
      <c r="B312" s="21" t="s">
        <v>33</v>
      </c>
      <c r="C312" s="21" t="s">
        <v>285</v>
      </c>
      <c r="D312" s="21" t="s">
        <v>23</v>
      </c>
      <c r="E312" s="21" t="s">
        <v>37</v>
      </c>
      <c r="F312" s="21" t="s">
        <v>25</v>
      </c>
      <c r="G312" s="21" t="s">
        <v>26</v>
      </c>
      <c r="H312" s="21" t="s">
        <v>59</v>
      </c>
      <c r="I312" s="21" t="s">
        <v>141</v>
      </c>
      <c r="J312" s="21" t="s">
        <v>29</v>
      </c>
      <c r="K312" s="22" t="s">
        <v>39</v>
      </c>
      <c r="L312" s="21" t="s">
        <v>40</v>
      </c>
      <c r="M312" s="23">
        <v>40</v>
      </c>
      <c r="N312" s="21" t="s">
        <v>152</v>
      </c>
      <c r="O312" s="21" t="s">
        <v>141</v>
      </c>
      <c r="P312" s="21" t="s">
        <v>288</v>
      </c>
      <c r="Q312" s="21" t="s">
        <v>39</v>
      </c>
      <c r="R312" s="21" t="s">
        <v>40</v>
      </c>
      <c r="S312" s="23">
        <v>41</v>
      </c>
      <c r="T312" s="33"/>
      <c r="U312" s="43" t="s">
        <v>292</v>
      </c>
      <c r="V312" s="21">
        <v>1</v>
      </c>
    </row>
    <row r="313" spans="1:22">
      <c r="A313" s="30">
        <v>44994</v>
      </c>
      <c r="B313" s="21" t="s">
        <v>67</v>
      </c>
      <c r="C313" s="21" t="s">
        <v>278</v>
      </c>
      <c r="D313" s="21" t="s">
        <v>23</v>
      </c>
      <c r="E313" s="21" t="s">
        <v>37</v>
      </c>
      <c r="F313" s="21" t="s">
        <v>25</v>
      </c>
      <c r="G313" s="21" t="s">
        <v>26</v>
      </c>
      <c r="H313" s="21" t="s">
        <v>34</v>
      </c>
      <c r="I313" s="21" t="s">
        <v>28</v>
      </c>
      <c r="J313" s="21" t="s">
        <v>29</v>
      </c>
      <c r="K313" s="22" t="s">
        <v>39</v>
      </c>
      <c r="L313" s="21" t="s">
        <v>40</v>
      </c>
      <c r="M313" s="23">
        <v>47</v>
      </c>
      <c r="N313" s="21" t="s">
        <v>38</v>
      </c>
      <c r="O313" s="21" t="s">
        <v>28</v>
      </c>
      <c r="P313" s="21" t="s">
        <v>37</v>
      </c>
      <c r="Q313" s="21" t="s">
        <v>39</v>
      </c>
      <c r="R313" s="21" t="s">
        <v>40</v>
      </c>
      <c r="S313" s="23">
        <v>26</v>
      </c>
      <c r="T313" s="33"/>
      <c r="U313" s="21" t="s">
        <v>293</v>
      </c>
      <c r="V313" s="21">
        <v>1</v>
      </c>
    </row>
    <row r="314" spans="1:22">
      <c r="A314" s="30">
        <v>44995</v>
      </c>
      <c r="B314" s="21" t="s">
        <v>33</v>
      </c>
      <c r="C314" s="21" t="s">
        <v>285</v>
      </c>
      <c r="D314" s="21" t="s">
        <v>23</v>
      </c>
      <c r="E314" s="21" t="s">
        <v>56</v>
      </c>
      <c r="F314" s="21" t="s">
        <v>25</v>
      </c>
      <c r="G314" s="21" t="s">
        <v>26</v>
      </c>
      <c r="H314" s="21" t="s">
        <v>38</v>
      </c>
      <c r="I314" s="21" t="s">
        <v>28</v>
      </c>
      <c r="J314" s="21" t="s">
        <v>56</v>
      </c>
      <c r="K314" s="22" t="s">
        <v>30</v>
      </c>
      <c r="L314" s="21"/>
      <c r="M314" s="23">
        <v>51</v>
      </c>
      <c r="N314" s="21" t="s">
        <v>288</v>
      </c>
      <c r="O314" s="21" t="s">
        <v>288</v>
      </c>
      <c r="P314" s="21" t="s">
        <v>288</v>
      </c>
      <c r="Q314" s="21" t="s">
        <v>288</v>
      </c>
      <c r="R314" s="21" t="s">
        <v>288</v>
      </c>
      <c r="S314" s="23" t="s">
        <v>288</v>
      </c>
      <c r="T314" s="33"/>
      <c r="U314" s="21" t="s">
        <v>293</v>
      </c>
      <c r="V314" s="21">
        <v>1</v>
      </c>
    </row>
    <row r="315" spans="1:22">
      <c r="A315" s="30">
        <v>44995</v>
      </c>
      <c r="B315" s="21" t="s">
        <v>63</v>
      </c>
      <c r="C315" s="21" t="s">
        <v>277</v>
      </c>
      <c r="D315" s="21" t="s">
        <v>23</v>
      </c>
      <c r="E315" s="21" t="s">
        <v>37</v>
      </c>
      <c r="F315" s="21" t="s">
        <v>25</v>
      </c>
      <c r="G315" s="21" t="s">
        <v>26</v>
      </c>
      <c r="H315" s="21" t="s">
        <v>38</v>
      </c>
      <c r="I315" s="21" t="s">
        <v>28</v>
      </c>
      <c r="J315" s="21" t="s">
        <v>37</v>
      </c>
      <c r="K315" s="22" t="s">
        <v>39</v>
      </c>
      <c r="L315" s="21" t="s">
        <v>40</v>
      </c>
      <c r="M315" s="23">
        <v>30</v>
      </c>
      <c r="N315" s="21" t="s">
        <v>38</v>
      </c>
      <c r="O315" s="21" t="s">
        <v>28</v>
      </c>
      <c r="P315" s="21" t="s">
        <v>37</v>
      </c>
      <c r="Q315" s="21" t="s">
        <v>39</v>
      </c>
      <c r="R315" s="21" t="s">
        <v>40</v>
      </c>
      <c r="S315" s="23">
        <v>23</v>
      </c>
      <c r="T315" s="33"/>
      <c r="U315" s="21" t="s">
        <v>291</v>
      </c>
      <c r="V315" s="21">
        <v>1</v>
      </c>
    </row>
    <row r="316" spans="1:22">
      <c r="A316" s="30">
        <v>44995</v>
      </c>
      <c r="B316" s="21" t="s">
        <v>48</v>
      </c>
      <c r="C316" s="21" t="s">
        <v>281</v>
      </c>
      <c r="D316" s="21" t="s">
        <v>23</v>
      </c>
      <c r="E316" s="21" t="s">
        <v>37</v>
      </c>
      <c r="F316" s="21" t="s">
        <v>50</v>
      </c>
      <c r="G316" s="21" t="s">
        <v>275</v>
      </c>
      <c r="H316" s="21" t="s">
        <v>38</v>
      </c>
      <c r="I316" s="21" t="s">
        <v>28</v>
      </c>
      <c r="J316" s="21" t="s">
        <v>29</v>
      </c>
      <c r="K316" s="22" t="s">
        <v>39</v>
      </c>
      <c r="L316" s="21" t="s">
        <v>40</v>
      </c>
      <c r="M316" s="23">
        <v>35</v>
      </c>
      <c r="N316" s="21" t="s">
        <v>288</v>
      </c>
      <c r="O316" s="21" t="s">
        <v>288</v>
      </c>
      <c r="P316" s="21" t="s">
        <v>288</v>
      </c>
      <c r="Q316" s="21" t="s">
        <v>288</v>
      </c>
      <c r="R316" s="21" t="s">
        <v>288</v>
      </c>
      <c r="S316" s="23" t="s">
        <v>288</v>
      </c>
      <c r="T316" s="33" t="s">
        <v>18</v>
      </c>
      <c r="U316" s="21" t="s">
        <v>291</v>
      </c>
      <c r="V316" s="21">
        <v>1</v>
      </c>
    </row>
    <row r="317" spans="1:22">
      <c r="A317" s="30">
        <v>44999</v>
      </c>
      <c r="B317" s="21" t="s">
        <v>33</v>
      </c>
      <c r="C317" s="21" t="s">
        <v>285</v>
      </c>
      <c r="D317" s="21" t="s">
        <v>23</v>
      </c>
      <c r="E317" s="21" t="s">
        <v>56</v>
      </c>
      <c r="F317" s="21" t="s">
        <v>50</v>
      </c>
      <c r="G317" s="21" t="s">
        <v>275</v>
      </c>
      <c r="H317" s="21" t="s">
        <v>34</v>
      </c>
      <c r="I317" s="21" t="s">
        <v>28</v>
      </c>
      <c r="J317" s="21" t="s">
        <v>29</v>
      </c>
      <c r="K317" s="22" t="s">
        <v>39</v>
      </c>
      <c r="L317" s="21" t="s">
        <v>40</v>
      </c>
      <c r="M317" s="23">
        <v>33</v>
      </c>
      <c r="N317" s="21" t="s">
        <v>288</v>
      </c>
      <c r="O317" s="21" t="s">
        <v>288</v>
      </c>
      <c r="P317" s="21" t="s">
        <v>288</v>
      </c>
      <c r="Q317" s="21" t="s">
        <v>288</v>
      </c>
      <c r="R317" s="21" t="s">
        <v>288</v>
      </c>
      <c r="S317" s="23" t="s">
        <v>288</v>
      </c>
      <c r="T317" s="33" t="s">
        <v>18</v>
      </c>
      <c r="U317" s="21" t="s">
        <v>291</v>
      </c>
      <c r="V317" s="21">
        <v>1</v>
      </c>
    </row>
    <row r="318" spans="1:22">
      <c r="A318" s="30">
        <v>45000</v>
      </c>
      <c r="B318" s="21" t="s">
        <v>134</v>
      </c>
      <c r="C318" s="21" t="s">
        <v>283</v>
      </c>
      <c r="D318" s="21" t="s">
        <v>23</v>
      </c>
      <c r="E318" s="21" t="s">
        <v>56</v>
      </c>
      <c r="F318" s="21" t="s">
        <v>25</v>
      </c>
      <c r="G318" s="21" t="s">
        <v>26</v>
      </c>
      <c r="H318" s="21" t="s">
        <v>38</v>
      </c>
      <c r="I318" s="21" t="s">
        <v>28</v>
      </c>
      <c r="J318" s="21" t="s">
        <v>56</v>
      </c>
      <c r="K318" s="22" t="s">
        <v>30</v>
      </c>
      <c r="L318" s="21"/>
      <c r="M318" s="23">
        <v>32</v>
      </c>
      <c r="N318" s="21" t="s">
        <v>135</v>
      </c>
      <c r="O318" s="21" t="s">
        <v>141</v>
      </c>
      <c r="P318" s="21" t="s">
        <v>29</v>
      </c>
      <c r="Q318" s="21" t="s">
        <v>39</v>
      </c>
      <c r="R318" s="21" t="s">
        <v>40</v>
      </c>
      <c r="S318" s="23">
        <v>52</v>
      </c>
      <c r="T318" s="33"/>
      <c r="U318" s="21" t="s">
        <v>291</v>
      </c>
      <c r="V318" s="21">
        <v>1</v>
      </c>
    </row>
    <row r="319" spans="1:22">
      <c r="A319" s="30">
        <v>45000</v>
      </c>
      <c r="B319" s="21" t="s">
        <v>136</v>
      </c>
      <c r="C319" s="21" t="s">
        <v>280</v>
      </c>
      <c r="D319" s="21" t="s">
        <v>23</v>
      </c>
      <c r="E319" s="21" t="s">
        <v>37</v>
      </c>
      <c r="F319" s="21" t="s">
        <v>25</v>
      </c>
      <c r="G319" s="21" t="s">
        <v>26</v>
      </c>
      <c r="H319" s="21" t="s">
        <v>38</v>
      </c>
      <c r="I319" s="21" t="s">
        <v>28</v>
      </c>
      <c r="J319" s="21" t="s">
        <v>37</v>
      </c>
      <c r="K319" s="22" t="s">
        <v>39</v>
      </c>
      <c r="L319" s="21" t="s">
        <v>40</v>
      </c>
      <c r="M319" s="23">
        <v>34</v>
      </c>
      <c r="N319" s="21" t="s">
        <v>32</v>
      </c>
      <c r="O319" s="21" t="s">
        <v>28</v>
      </c>
      <c r="P319" s="21" t="s">
        <v>29</v>
      </c>
      <c r="Q319" s="21" t="s">
        <v>39</v>
      </c>
      <c r="R319" s="21" t="s">
        <v>40</v>
      </c>
      <c r="S319" s="23">
        <v>56</v>
      </c>
      <c r="T319" s="33"/>
      <c r="U319" s="21" t="s">
        <v>291</v>
      </c>
      <c r="V319" s="21">
        <v>1</v>
      </c>
    </row>
    <row r="320" spans="1:22">
      <c r="A320" s="30">
        <v>45002</v>
      </c>
      <c r="B320" s="21" t="s">
        <v>70</v>
      </c>
      <c r="C320" s="21" t="s">
        <v>276</v>
      </c>
      <c r="D320" s="21" t="s">
        <v>23</v>
      </c>
      <c r="E320" s="21" t="s">
        <v>37</v>
      </c>
      <c r="F320" s="21" t="s">
        <v>50</v>
      </c>
      <c r="G320" s="21" t="s">
        <v>275</v>
      </c>
      <c r="H320" s="21" t="s">
        <v>152</v>
      </c>
      <c r="I320" s="21" t="s">
        <v>141</v>
      </c>
      <c r="J320" s="21" t="s">
        <v>29</v>
      </c>
      <c r="K320" s="22" t="s">
        <v>39</v>
      </c>
      <c r="L320" s="21" t="s">
        <v>40</v>
      </c>
      <c r="M320" s="23">
        <v>52</v>
      </c>
      <c r="N320" s="21" t="s">
        <v>288</v>
      </c>
      <c r="O320" s="21" t="s">
        <v>288</v>
      </c>
      <c r="P320" s="21" t="s">
        <v>288</v>
      </c>
      <c r="Q320" s="21" t="s">
        <v>288</v>
      </c>
      <c r="R320" s="21" t="s">
        <v>288</v>
      </c>
      <c r="S320" s="23" t="s">
        <v>288</v>
      </c>
      <c r="T320" s="33" t="s">
        <v>18</v>
      </c>
      <c r="U320" s="21" t="s">
        <v>293</v>
      </c>
      <c r="V320" s="21">
        <v>1</v>
      </c>
    </row>
    <row r="321" spans="1:22">
      <c r="A321" s="30">
        <v>45004</v>
      </c>
      <c r="B321" s="21" t="s">
        <v>49</v>
      </c>
      <c r="C321" s="21" t="s">
        <v>285</v>
      </c>
      <c r="D321" s="21" t="s">
        <v>23</v>
      </c>
      <c r="E321" s="21" t="s">
        <v>37</v>
      </c>
      <c r="F321" s="21" t="s">
        <v>25</v>
      </c>
      <c r="G321" s="21" t="s">
        <v>137</v>
      </c>
      <c r="H321" s="21" t="s">
        <v>38</v>
      </c>
      <c r="I321" s="21" t="s">
        <v>28</v>
      </c>
      <c r="J321" s="21" t="s">
        <v>37</v>
      </c>
      <c r="K321" s="22" t="s">
        <v>39</v>
      </c>
      <c r="L321" s="21" t="s">
        <v>58</v>
      </c>
      <c r="M321" s="23">
        <v>24</v>
      </c>
      <c r="N321" s="21" t="s">
        <v>288</v>
      </c>
      <c r="O321" s="21" t="s">
        <v>288</v>
      </c>
      <c r="P321" s="21" t="s">
        <v>288</v>
      </c>
      <c r="Q321" s="21" t="s">
        <v>288</v>
      </c>
      <c r="R321" s="21" t="s">
        <v>288</v>
      </c>
      <c r="S321" s="23" t="s">
        <v>288</v>
      </c>
      <c r="T321" s="33"/>
      <c r="U321" s="21" t="s">
        <v>290</v>
      </c>
      <c r="V321" s="21">
        <v>1</v>
      </c>
    </row>
    <row r="322" spans="1:22">
      <c r="A322" s="30">
        <v>45005</v>
      </c>
      <c r="B322" s="21" t="s">
        <v>67</v>
      </c>
      <c r="C322" s="21" t="s">
        <v>278</v>
      </c>
      <c r="D322" s="21" t="s">
        <v>23</v>
      </c>
      <c r="E322" s="21" t="s">
        <v>37</v>
      </c>
      <c r="F322" s="21" t="s">
        <v>25</v>
      </c>
      <c r="G322" s="21" t="s">
        <v>26</v>
      </c>
      <c r="H322" s="21" t="s">
        <v>34</v>
      </c>
      <c r="I322" s="21" t="s">
        <v>28</v>
      </c>
      <c r="J322" s="21" t="s">
        <v>29</v>
      </c>
      <c r="K322" s="22" t="s">
        <v>30</v>
      </c>
      <c r="L322" s="21"/>
      <c r="M322" s="23">
        <v>48</v>
      </c>
      <c r="N322" s="21" t="s">
        <v>38</v>
      </c>
      <c r="O322" s="21" t="s">
        <v>28</v>
      </c>
      <c r="P322" s="21" t="s">
        <v>37</v>
      </c>
      <c r="Q322" s="21" t="s">
        <v>39</v>
      </c>
      <c r="R322" s="21" t="s">
        <v>40</v>
      </c>
      <c r="S322" s="23">
        <v>33</v>
      </c>
      <c r="T322" s="33"/>
      <c r="U322" s="21" t="s">
        <v>293</v>
      </c>
      <c r="V322" s="21">
        <v>1</v>
      </c>
    </row>
    <row r="323" spans="1:22">
      <c r="A323" s="30">
        <v>45006</v>
      </c>
      <c r="B323" s="21" t="s">
        <v>48</v>
      </c>
      <c r="C323" s="21" t="s">
        <v>281</v>
      </c>
      <c r="D323" s="21" t="s">
        <v>23</v>
      </c>
      <c r="E323" s="21" t="s">
        <v>37</v>
      </c>
      <c r="F323" s="21" t="s">
        <v>50</v>
      </c>
      <c r="G323" s="21" t="s">
        <v>26</v>
      </c>
      <c r="H323" s="21" t="s">
        <v>38</v>
      </c>
      <c r="I323" s="21" t="s">
        <v>28</v>
      </c>
      <c r="J323" s="21" t="s">
        <v>37</v>
      </c>
      <c r="K323" s="22" t="s">
        <v>39</v>
      </c>
      <c r="L323" s="21" t="s">
        <v>40</v>
      </c>
      <c r="M323" s="23">
        <v>27</v>
      </c>
      <c r="N323" s="21" t="s">
        <v>288</v>
      </c>
      <c r="O323" s="21" t="s">
        <v>288</v>
      </c>
      <c r="P323" s="21" t="s">
        <v>288</v>
      </c>
      <c r="Q323" s="21" t="s">
        <v>288</v>
      </c>
      <c r="R323" s="21" t="s">
        <v>288</v>
      </c>
      <c r="S323" s="23" t="s">
        <v>288</v>
      </c>
      <c r="T323" s="33" t="s">
        <v>18</v>
      </c>
      <c r="U323" s="21" t="s">
        <v>291</v>
      </c>
      <c r="V323" s="21">
        <v>1</v>
      </c>
    </row>
    <row r="324" spans="1:22">
      <c r="A324" s="30">
        <v>45010</v>
      </c>
      <c r="B324" s="21" t="s">
        <v>49</v>
      </c>
      <c r="C324" s="21" t="s">
        <v>285</v>
      </c>
      <c r="D324" s="21" t="s">
        <v>23</v>
      </c>
      <c r="E324" s="21" t="s">
        <v>37</v>
      </c>
      <c r="F324" s="21" t="s">
        <v>52</v>
      </c>
      <c r="G324" s="21" t="s">
        <v>47</v>
      </c>
      <c r="H324" s="21" t="s">
        <v>27</v>
      </c>
      <c r="I324" s="21" t="s">
        <v>28</v>
      </c>
      <c r="J324" s="21" t="s">
        <v>29</v>
      </c>
      <c r="K324" s="22" t="s">
        <v>39</v>
      </c>
      <c r="L324" s="21" t="s">
        <v>40</v>
      </c>
      <c r="M324" s="23">
        <v>64</v>
      </c>
      <c r="N324" s="21" t="s">
        <v>38</v>
      </c>
      <c r="O324" s="21" t="s">
        <v>28</v>
      </c>
      <c r="P324" s="21" t="s">
        <v>29</v>
      </c>
      <c r="Q324" s="21" t="s">
        <v>39</v>
      </c>
      <c r="R324" s="21" t="s">
        <v>40</v>
      </c>
      <c r="S324" s="23">
        <v>54</v>
      </c>
      <c r="T324" s="33"/>
      <c r="U324" s="21" t="s">
        <v>294</v>
      </c>
      <c r="V324" s="21">
        <v>1</v>
      </c>
    </row>
    <row r="325" spans="1:22">
      <c r="A325" s="30">
        <v>45013</v>
      </c>
      <c r="B325" s="21" t="s">
        <v>138</v>
      </c>
      <c r="C325" s="21" t="s">
        <v>285</v>
      </c>
      <c r="D325" s="21" t="s">
        <v>23</v>
      </c>
      <c r="E325" s="21" t="s">
        <v>37</v>
      </c>
      <c r="F325" s="21" t="s">
        <v>50</v>
      </c>
      <c r="G325" s="21" t="s">
        <v>275</v>
      </c>
      <c r="H325" s="21" t="s">
        <v>41</v>
      </c>
      <c r="I325" s="21" t="s">
        <v>141</v>
      </c>
      <c r="J325" s="21" t="s">
        <v>29</v>
      </c>
      <c r="K325" s="22" t="s">
        <v>39</v>
      </c>
      <c r="L325" s="21" t="s">
        <v>40</v>
      </c>
      <c r="M325" s="23">
        <v>63</v>
      </c>
      <c r="N325" s="21" t="s">
        <v>288</v>
      </c>
      <c r="O325" s="21" t="s">
        <v>288</v>
      </c>
      <c r="P325" s="21" t="s">
        <v>288</v>
      </c>
      <c r="Q325" s="21" t="s">
        <v>288</v>
      </c>
      <c r="R325" s="21" t="s">
        <v>288</v>
      </c>
      <c r="S325" s="23" t="s">
        <v>288</v>
      </c>
      <c r="T325" s="33" t="s">
        <v>18</v>
      </c>
      <c r="U325" s="21" t="s">
        <v>294</v>
      </c>
      <c r="V325" s="21">
        <v>1</v>
      </c>
    </row>
    <row r="326" spans="1:22">
      <c r="A326" s="30">
        <v>45012</v>
      </c>
      <c r="B326" s="21" t="s">
        <v>36</v>
      </c>
      <c r="C326" s="21" t="s">
        <v>276</v>
      </c>
      <c r="D326" s="21" t="s">
        <v>23</v>
      </c>
      <c r="E326" s="21" t="s">
        <v>37</v>
      </c>
      <c r="F326" s="21" t="s">
        <v>25</v>
      </c>
      <c r="G326" s="21" t="s">
        <v>26</v>
      </c>
      <c r="H326" s="21" t="s">
        <v>45</v>
      </c>
      <c r="I326" s="21" t="s">
        <v>141</v>
      </c>
      <c r="J326" s="21" t="s">
        <v>37</v>
      </c>
      <c r="K326" s="22" t="s">
        <v>39</v>
      </c>
      <c r="L326" s="21" t="s">
        <v>40</v>
      </c>
      <c r="M326" s="23">
        <v>50</v>
      </c>
      <c r="N326" s="21" t="s">
        <v>34</v>
      </c>
      <c r="O326" s="21" t="s">
        <v>28</v>
      </c>
      <c r="P326" s="21" t="s">
        <v>29</v>
      </c>
      <c r="Q326" s="21" t="s">
        <v>39</v>
      </c>
      <c r="R326" s="21" t="s">
        <v>40</v>
      </c>
      <c r="S326" s="23">
        <v>48</v>
      </c>
      <c r="T326" s="33"/>
      <c r="U326" s="21" t="s">
        <v>293</v>
      </c>
      <c r="V326" s="21">
        <v>1</v>
      </c>
    </row>
    <row r="327" spans="1:22">
      <c r="A327" s="30">
        <v>45016</v>
      </c>
      <c r="B327" s="21" t="s">
        <v>63</v>
      </c>
      <c r="C327" s="21" t="s">
        <v>277</v>
      </c>
      <c r="D327" s="21" t="s">
        <v>23</v>
      </c>
      <c r="E327" s="21" t="s">
        <v>37</v>
      </c>
      <c r="F327" s="21" t="s">
        <v>25</v>
      </c>
      <c r="G327" s="21" t="s">
        <v>26</v>
      </c>
      <c r="H327" s="21" t="s">
        <v>38</v>
      </c>
      <c r="I327" s="21" t="s">
        <v>53</v>
      </c>
      <c r="J327" s="21" t="s">
        <v>29</v>
      </c>
      <c r="K327" s="22" t="s">
        <v>39</v>
      </c>
      <c r="L327" s="21" t="s">
        <v>40</v>
      </c>
      <c r="M327" s="23">
        <v>30</v>
      </c>
      <c r="N327" s="21" t="s">
        <v>38</v>
      </c>
      <c r="O327" s="21" t="s">
        <v>28</v>
      </c>
      <c r="P327" s="21" t="s">
        <v>37</v>
      </c>
      <c r="Q327" s="21" t="s">
        <v>39</v>
      </c>
      <c r="R327" s="21" t="s">
        <v>40</v>
      </c>
      <c r="S327" s="23">
        <v>34</v>
      </c>
      <c r="T327" s="33"/>
      <c r="U327" s="21" t="s">
        <v>291</v>
      </c>
      <c r="V327" s="21">
        <v>1</v>
      </c>
    </row>
    <row r="328" spans="1:22">
      <c r="A328" s="30">
        <v>45017</v>
      </c>
      <c r="B328" s="21" t="s">
        <v>33</v>
      </c>
      <c r="C328" s="21" t="s">
        <v>285</v>
      </c>
      <c r="D328" s="21" t="s">
        <v>23</v>
      </c>
      <c r="E328" s="21" t="s">
        <v>37</v>
      </c>
      <c r="F328" s="21" t="s">
        <v>25</v>
      </c>
      <c r="G328" s="21" t="s">
        <v>26</v>
      </c>
      <c r="H328" s="21" t="s">
        <v>34</v>
      </c>
      <c r="I328" s="21" t="s">
        <v>28</v>
      </c>
      <c r="J328" s="21" t="s">
        <v>29</v>
      </c>
      <c r="K328" s="22" t="s">
        <v>39</v>
      </c>
      <c r="L328" s="21" t="s">
        <v>40</v>
      </c>
      <c r="M328" s="23">
        <v>37</v>
      </c>
      <c r="N328" s="21" t="s">
        <v>38</v>
      </c>
      <c r="O328" s="21" t="s">
        <v>28</v>
      </c>
      <c r="P328" s="21" t="s">
        <v>29</v>
      </c>
      <c r="Q328" s="21" t="s">
        <v>39</v>
      </c>
      <c r="R328" s="21" t="s">
        <v>40</v>
      </c>
      <c r="S328" s="23">
        <v>35</v>
      </c>
      <c r="T328" s="33"/>
      <c r="U328" s="43" t="s">
        <v>292</v>
      </c>
      <c r="V328" s="21">
        <v>1</v>
      </c>
    </row>
    <row r="329" spans="1:22">
      <c r="A329" s="30">
        <v>45018</v>
      </c>
      <c r="B329" s="21" t="s">
        <v>74</v>
      </c>
      <c r="C329" s="21" t="s">
        <v>280</v>
      </c>
      <c r="D329" s="21" t="s">
        <v>23</v>
      </c>
      <c r="E329" s="21" t="s">
        <v>37</v>
      </c>
      <c r="F329" s="21" t="s">
        <v>25</v>
      </c>
      <c r="G329" s="21" t="s">
        <v>26</v>
      </c>
      <c r="H329" s="21" t="s">
        <v>27</v>
      </c>
      <c r="I329" s="21" t="s">
        <v>28</v>
      </c>
      <c r="J329" s="21" t="s">
        <v>29</v>
      </c>
      <c r="K329" s="22" t="s">
        <v>39</v>
      </c>
      <c r="L329" s="21" t="s">
        <v>58</v>
      </c>
      <c r="M329" s="23">
        <v>68</v>
      </c>
      <c r="N329" s="21" t="s">
        <v>288</v>
      </c>
      <c r="O329" s="21" t="s">
        <v>288</v>
      </c>
      <c r="P329" s="21" t="s">
        <v>288</v>
      </c>
      <c r="Q329" s="21" t="s">
        <v>288</v>
      </c>
      <c r="R329" s="21" t="s">
        <v>288</v>
      </c>
      <c r="S329" s="23" t="s">
        <v>288</v>
      </c>
      <c r="T329" s="33"/>
      <c r="U329" s="21" t="s">
        <v>295</v>
      </c>
      <c r="V329" s="21">
        <v>1</v>
      </c>
    </row>
    <row r="330" spans="1:22">
      <c r="A330" s="30">
        <v>45019</v>
      </c>
      <c r="B330" s="21" t="s">
        <v>139</v>
      </c>
      <c r="C330" s="21" t="s">
        <v>280</v>
      </c>
      <c r="D330" s="21" t="s">
        <v>23</v>
      </c>
      <c r="E330" s="21" t="s">
        <v>37</v>
      </c>
      <c r="F330" s="21" t="s">
        <v>25</v>
      </c>
      <c r="G330" s="21" t="s">
        <v>26</v>
      </c>
      <c r="H330" s="21" t="s">
        <v>27</v>
      </c>
      <c r="I330" s="21" t="s">
        <v>28</v>
      </c>
      <c r="J330" s="21" t="s">
        <v>29</v>
      </c>
      <c r="K330" s="22" t="s">
        <v>39</v>
      </c>
      <c r="L330" s="21" t="s">
        <v>40</v>
      </c>
      <c r="M330" s="23">
        <v>47</v>
      </c>
      <c r="N330" s="21" t="s">
        <v>27</v>
      </c>
      <c r="O330" s="21" t="s">
        <v>28</v>
      </c>
      <c r="P330" s="21" t="s">
        <v>29</v>
      </c>
      <c r="Q330" s="21" t="s">
        <v>39</v>
      </c>
      <c r="R330" s="21" t="s">
        <v>40</v>
      </c>
      <c r="S330" s="23">
        <v>47</v>
      </c>
      <c r="T330" s="33"/>
      <c r="U330" s="21" t="s">
        <v>293</v>
      </c>
      <c r="V330" s="21">
        <v>1</v>
      </c>
    </row>
    <row r="331" spans="1:22">
      <c r="A331" s="30">
        <v>45020</v>
      </c>
      <c r="B331" s="21" t="s">
        <v>36</v>
      </c>
      <c r="C331" s="21" t="s">
        <v>276</v>
      </c>
      <c r="D331" s="21" t="s">
        <v>23</v>
      </c>
      <c r="E331" s="21" t="s">
        <v>37</v>
      </c>
      <c r="F331" s="21" t="s">
        <v>50</v>
      </c>
      <c r="G331" s="21" t="s">
        <v>26</v>
      </c>
      <c r="H331" s="21" t="s">
        <v>38</v>
      </c>
      <c r="I331" s="21" t="s">
        <v>28</v>
      </c>
      <c r="J331" s="21" t="s">
        <v>29</v>
      </c>
      <c r="K331" s="22" t="s">
        <v>39</v>
      </c>
      <c r="L331" s="21" t="s">
        <v>40</v>
      </c>
      <c r="M331" s="23">
        <v>19</v>
      </c>
      <c r="N331" s="21" t="s">
        <v>288</v>
      </c>
      <c r="O331" s="21" t="s">
        <v>288</v>
      </c>
      <c r="P331" s="21" t="s">
        <v>288</v>
      </c>
      <c r="Q331" s="21" t="s">
        <v>288</v>
      </c>
      <c r="R331" s="21" t="s">
        <v>288</v>
      </c>
      <c r="S331" s="23" t="s">
        <v>288</v>
      </c>
      <c r="T331" s="33" t="s">
        <v>18</v>
      </c>
      <c r="U331" s="21" t="s">
        <v>290</v>
      </c>
      <c r="V331" s="21">
        <v>1</v>
      </c>
    </row>
    <row r="332" spans="1:22">
      <c r="A332" s="30">
        <v>45020</v>
      </c>
      <c r="B332" s="21" t="s">
        <v>105</v>
      </c>
      <c r="C332" s="21" t="s">
        <v>283</v>
      </c>
      <c r="D332" s="21" t="s">
        <v>23</v>
      </c>
      <c r="E332" s="21" t="s">
        <v>56</v>
      </c>
      <c r="F332" s="21" t="s">
        <v>50</v>
      </c>
      <c r="G332" s="21" t="s">
        <v>26</v>
      </c>
      <c r="H332" s="21" t="s">
        <v>38</v>
      </c>
      <c r="I332" s="21" t="s">
        <v>28</v>
      </c>
      <c r="J332" s="21" t="s">
        <v>37</v>
      </c>
      <c r="K332" s="22" t="s">
        <v>39</v>
      </c>
      <c r="L332" s="21" t="s">
        <v>40</v>
      </c>
      <c r="M332" s="23">
        <v>37</v>
      </c>
      <c r="N332" s="21" t="s">
        <v>38</v>
      </c>
      <c r="O332" s="21" t="s">
        <v>28</v>
      </c>
      <c r="P332" s="21" t="s">
        <v>56</v>
      </c>
      <c r="Q332" s="21" t="s">
        <v>39</v>
      </c>
      <c r="R332" s="21" t="s">
        <v>40</v>
      </c>
      <c r="S332" s="23">
        <v>26</v>
      </c>
      <c r="T332" s="33" t="s">
        <v>18</v>
      </c>
      <c r="U332" s="43" t="s">
        <v>292</v>
      </c>
      <c r="V332" s="21">
        <v>1</v>
      </c>
    </row>
    <row r="333" spans="1:22">
      <c r="A333" s="30">
        <v>45025</v>
      </c>
      <c r="B333" s="21" t="s">
        <v>104</v>
      </c>
      <c r="C333" s="21" t="s">
        <v>282</v>
      </c>
      <c r="D333" s="21" t="s">
        <v>23</v>
      </c>
      <c r="E333" s="21" t="s">
        <v>37</v>
      </c>
      <c r="F333" s="21" t="s">
        <v>25</v>
      </c>
      <c r="G333" s="21" t="s">
        <v>26</v>
      </c>
      <c r="H333" s="21" t="s">
        <v>57</v>
      </c>
      <c r="I333" s="21" t="s">
        <v>141</v>
      </c>
      <c r="J333" s="21" t="s">
        <v>29</v>
      </c>
      <c r="K333" s="22" t="s">
        <v>39</v>
      </c>
      <c r="L333" s="21" t="s">
        <v>40</v>
      </c>
      <c r="M333" s="23">
        <v>40</v>
      </c>
      <c r="N333" s="21" t="s">
        <v>38</v>
      </c>
      <c r="O333" s="21" t="s">
        <v>28</v>
      </c>
      <c r="P333" s="21" t="s">
        <v>37</v>
      </c>
      <c r="Q333" s="21" t="s">
        <v>39</v>
      </c>
      <c r="R333" s="21" t="s">
        <v>40</v>
      </c>
      <c r="S333" s="23">
        <v>25</v>
      </c>
      <c r="T333" s="33"/>
      <c r="U333" s="43" t="s">
        <v>292</v>
      </c>
      <c r="V333" s="21">
        <v>1</v>
      </c>
    </row>
    <row r="334" spans="1:22">
      <c r="A334" s="30">
        <v>45027</v>
      </c>
      <c r="B334" s="21" t="s">
        <v>140</v>
      </c>
      <c r="C334" s="21" t="s">
        <v>280</v>
      </c>
      <c r="D334" s="21" t="s">
        <v>23</v>
      </c>
      <c r="E334" s="21" t="s">
        <v>37</v>
      </c>
      <c r="F334" s="21" t="s">
        <v>25</v>
      </c>
      <c r="G334" s="21" t="s">
        <v>26</v>
      </c>
      <c r="H334" s="21" t="s">
        <v>38</v>
      </c>
      <c r="I334" s="21" t="s">
        <v>28</v>
      </c>
      <c r="J334" s="21" t="s">
        <v>37</v>
      </c>
      <c r="K334" s="22" t="s">
        <v>39</v>
      </c>
      <c r="L334" s="21" t="s">
        <v>40</v>
      </c>
      <c r="M334" s="23">
        <v>28</v>
      </c>
      <c r="N334" s="21" t="s">
        <v>38</v>
      </c>
      <c r="O334" s="21" t="s">
        <v>28</v>
      </c>
      <c r="P334" s="21" t="s">
        <v>29</v>
      </c>
      <c r="Q334" s="21" t="s">
        <v>39</v>
      </c>
      <c r="R334" s="21" t="s">
        <v>40</v>
      </c>
      <c r="S334" s="23">
        <v>48</v>
      </c>
      <c r="T334" s="33"/>
      <c r="U334" s="21" t="s">
        <v>291</v>
      </c>
      <c r="V334" s="21">
        <v>1</v>
      </c>
    </row>
    <row r="335" spans="1:22">
      <c r="A335" s="30">
        <v>45027</v>
      </c>
      <c r="B335" s="21" t="s">
        <v>78</v>
      </c>
      <c r="C335" s="21" t="s">
        <v>283</v>
      </c>
      <c r="D335" s="21" t="s">
        <v>23</v>
      </c>
      <c r="E335" s="21" t="s">
        <v>37</v>
      </c>
      <c r="F335" s="21" t="s">
        <v>50</v>
      </c>
      <c r="G335" s="21" t="s">
        <v>275</v>
      </c>
      <c r="H335" s="21"/>
      <c r="I335" s="21"/>
      <c r="J335" s="21"/>
      <c r="K335" s="22"/>
      <c r="L335" s="21"/>
      <c r="M335" s="23" t="s">
        <v>288</v>
      </c>
      <c r="N335" s="21" t="s">
        <v>288</v>
      </c>
      <c r="O335" s="21" t="s">
        <v>288</v>
      </c>
      <c r="P335" s="21" t="s">
        <v>288</v>
      </c>
      <c r="Q335" s="21" t="s">
        <v>288</v>
      </c>
      <c r="R335" s="21" t="s">
        <v>288</v>
      </c>
      <c r="S335" s="23" t="s">
        <v>288</v>
      </c>
      <c r="T335" s="33" t="s">
        <v>18</v>
      </c>
      <c r="U335" s="21" t="s">
        <v>296</v>
      </c>
      <c r="V335" s="21">
        <v>1</v>
      </c>
    </row>
    <row r="336" spans="1:22">
      <c r="A336" s="30">
        <v>45028</v>
      </c>
      <c r="B336" s="21" t="s">
        <v>107</v>
      </c>
      <c r="C336" s="21" t="s">
        <v>280</v>
      </c>
      <c r="D336" s="21" t="s">
        <v>23</v>
      </c>
      <c r="E336" s="21" t="s">
        <v>37</v>
      </c>
      <c r="F336" s="21" t="s">
        <v>25</v>
      </c>
      <c r="G336" s="21" t="s">
        <v>26</v>
      </c>
      <c r="H336" s="21" t="s">
        <v>34</v>
      </c>
      <c r="I336" s="21" t="s">
        <v>28</v>
      </c>
      <c r="J336" s="21" t="s">
        <v>29</v>
      </c>
      <c r="K336" s="22" t="s">
        <v>39</v>
      </c>
      <c r="L336" s="21" t="s">
        <v>40</v>
      </c>
      <c r="M336" s="23">
        <v>78</v>
      </c>
      <c r="N336" s="21" t="s">
        <v>38</v>
      </c>
      <c r="O336" s="21" t="s">
        <v>28</v>
      </c>
      <c r="P336" s="21" t="s">
        <v>37</v>
      </c>
      <c r="Q336" s="21" t="s">
        <v>39</v>
      </c>
      <c r="R336" s="21" t="s">
        <v>40</v>
      </c>
      <c r="S336" s="23">
        <v>22</v>
      </c>
      <c r="T336" s="33"/>
      <c r="U336" s="21" t="s">
        <v>295</v>
      </c>
      <c r="V336" s="21">
        <v>1</v>
      </c>
    </row>
    <row r="337" spans="1:22">
      <c r="A337" s="30">
        <v>45030</v>
      </c>
      <c r="B337" s="21" t="s">
        <v>36</v>
      </c>
      <c r="C337" s="21" t="s">
        <v>276</v>
      </c>
      <c r="D337" s="21"/>
      <c r="E337" s="21"/>
      <c r="F337" s="21"/>
      <c r="G337" s="21" t="s">
        <v>275</v>
      </c>
      <c r="H337" s="21"/>
      <c r="I337" s="21"/>
      <c r="J337" s="21"/>
      <c r="K337" s="22"/>
      <c r="L337" s="21"/>
      <c r="M337" s="23" t="s">
        <v>288</v>
      </c>
      <c r="N337" s="21" t="s">
        <v>288</v>
      </c>
      <c r="O337" s="21" t="s">
        <v>288</v>
      </c>
      <c r="P337" s="21" t="s">
        <v>288</v>
      </c>
      <c r="Q337" s="21" t="s">
        <v>288</v>
      </c>
      <c r="R337" s="21" t="s">
        <v>288</v>
      </c>
      <c r="S337" s="23" t="s">
        <v>288</v>
      </c>
      <c r="T337" s="33"/>
      <c r="U337" s="21" t="s">
        <v>296</v>
      </c>
      <c r="V337" s="21">
        <v>1</v>
      </c>
    </row>
    <row r="338" spans="1:22">
      <c r="A338" s="30">
        <v>45032</v>
      </c>
      <c r="B338" s="21" t="s">
        <v>48</v>
      </c>
      <c r="C338" s="21" t="s">
        <v>281</v>
      </c>
      <c r="D338" s="21" t="s">
        <v>23</v>
      </c>
      <c r="E338" s="21" t="s">
        <v>37</v>
      </c>
      <c r="F338" s="21" t="s">
        <v>25</v>
      </c>
      <c r="G338" s="21" t="s">
        <v>26</v>
      </c>
      <c r="H338" s="21" t="s">
        <v>38</v>
      </c>
      <c r="I338" s="21" t="s">
        <v>28</v>
      </c>
      <c r="J338" s="21" t="s">
        <v>37</v>
      </c>
      <c r="K338" s="22" t="s">
        <v>30</v>
      </c>
      <c r="L338" s="21"/>
      <c r="M338" s="23">
        <v>39</v>
      </c>
      <c r="N338" s="21" t="s">
        <v>288</v>
      </c>
      <c r="O338" s="21" t="s">
        <v>288</v>
      </c>
      <c r="P338" s="21" t="s">
        <v>288</v>
      </c>
      <c r="Q338" s="21" t="s">
        <v>288</v>
      </c>
      <c r="R338" s="21" t="s">
        <v>288</v>
      </c>
      <c r="S338" s="23" t="s">
        <v>288</v>
      </c>
      <c r="T338" s="33"/>
      <c r="U338" s="43" t="s">
        <v>292</v>
      </c>
      <c r="V338" s="21">
        <v>1</v>
      </c>
    </row>
    <row r="339" spans="1:22">
      <c r="A339" s="30">
        <v>45032</v>
      </c>
      <c r="B339" s="21" t="s">
        <v>31</v>
      </c>
      <c r="C339" s="21" t="s">
        <v>278</v>
      </c>
      <c r="D339" s="21" t="s">
        <v>23</v>
      </c>
      <c r="E339" s="21" t="s">
        <v>37</v>
      </c>
      <c r="F339" s="21" t="s">
        <v>52</v>
      </c>
      <c r="G339" s="21" t="s">
        <v>26</v>
      </c>
      <c r="H339" s="21" t="s">
        <v>38</v>
      </c>
      <c r="I339" s="21" t="s">
        <v>28</v>
      </c>
      <c r="J339" s="21" t="s">
        <v>37</v>
      </c>
      <c r="K339" s="22" t="s">
        <v>39</v>
      </c>
      <c r="L339" s="21" t="s">
        <v>40</v>
      </c>
      <c r="M339" s="23">
        <v>35</v>
      </c>
      <c r="N339" s="21" t="s">
        <v>288</v>
      </c>
      <c r="O339" s="21" t="s">
        <v>288</v>
      </c>
      <c r="P339" s="21" t="s">
        <v>288</v>
      </c>
      <c r="Q339" s="21" t="s">
        <v>288</v>
      </c>
      <c r="R339" s="21" t="s">
        <v>288</v>
      </c>
      <c r="S339" s="23" t="s">
        <v>288</v>
      </c>
      <c r="T339" s="33"/>
      <c r="U339" s="21" t="s">
        <v>291</v>
      </c>
      <c r="V339" s="21">
        <v>1</v>
      </c>
    </row>
    <row r="340" spans="1:22">
      <c r="A340" s="30">
        <v>45035</v>
      </c>
      <c r="B340" s="21" t="s">
        <v>43</v>
      </c>
      <c r="C340" s="21" t="s">
        <v>281</v>
      </c>
      <c r="D340" s="21" t="s">
        <v>51</v>
      </c>
      <c r="E340" s="21" t="s">
        <v>37</v>
      </c>
      <c r="F340" s="21" t="s">
        <v>25</v>
      </c>
      <c r="G340" s="21" t="s">
        <v>26</v>
      </c>
      <c r="H340" s="21" t="s">
        <v>27</v>
      </c>
      <c r="I340" s="21" t="s">
        <v>28</v>
      </c>
      <c r="J340" s="21" t="s">
        <v>29</v>
      </c>
      <c r="K340" s="22" t="s">
        <v>39</v>
      </c>
      <c r="L340" s="21" t="s">
        <v>40</v>
      </c>
      <c r="M340" s="23">
        <v>39</v>
      </c>
      <c r="N340" s="21" t="s">
        <v>79</v>
      </c>
      <c r="O340" s="21"/>
      <c r="P340" s="21" t="s">
        <v>37</v>
      </c>
      <c r="Q340" s="21" t="s">
        <v>39</v>
      </c>
      <c r="R340" s="21" t="s">
        <v>40</v>
      </c>
      <c r="S340" s="23">
        <v>17</v>
      </c>
      <c r="T340" s="33"/>
      <c r="U340" s="43" t="s">
        <v>292</v>
      </c>
      <c r="V340" s="21">
        <v>1</v>
      </c>
    </row>
    <row r="341" spans="1:22">
      <c r="A341" s="30">
        <v>45036</v>
      </c>
      <c r="B341" s="21" t="s">
        <v>68</v>
      </c>
      <c r="C341" s="21" t="s">
        <v>277</v>
      </c>
      <c r="D341" s="21" t="s">
        <v>23</v>
      </c>
      <c r="E341" s="21" t="s">
        <v>37</v>
      </c>
      <c r="F341" s="21" t="s">
        <v>25</v>
      </c>
      <c r="G341" s="21" t="s">
        <v>26</v>
      </c>
      <c r="H341" s="21" t="s">
        <v>38</v>
      </c>
      <c r="I341" s="21" t="s">
        <v>28</v>
      </c>
      <c r="J341" s="21" t="s">
        <v>29</v>
      </c>
      <c r="K341" s="22" t="s">
        <v>39</v>
      </c>
      <c r="L341" s="21" t="s">
        <v>40</v>
      </c>
      <c r="M341" s="23">
        <v>33</v>
      </c>
      <c r="N341" s="21" t="s">
        <v>79</v>
      </c>
      <c r="O341" s="21"/>
      <c r="P341" s="21" t="s">
        <v>37</v>
      </c>
      <c r="Q341" s="21" t="s">
        <v>39</v>
      </c>
      <c r="R341" s="21" t="s">
        <v>40</v>
      </c>
      <c r="S341" s="23">
        <v>17</v>
      </c>
      <c r="T341" s="33"/>
      <c r="U341" s="21" t="s">
        <v>291</v>
      </c>
      <c r="V341" s="21">
        <v>1</v>
      </c>
    </row>
    <row r="342" spans="1:22">
      <c r="A342" s="30">
        <v>45037</v>
      </c>
      <c r="B342" s="21" t="s">
        <v>69</v>
      </c>
      <c r="C342" s="21" t="s">
        <v>278</v>
      </c>
      <c r="D342" s="21" t="s">
        <v>23</v>
      </c>
      <c r="E342" s="21" t="s">
        <v>37</v>
      </c>
      <c r="F342" s="21" t="s">
        <v>50</v>
      </c>
      <c r="G342" s="21" t="s">
        <v>26</v>
      </c>
      <c r="H342" s="21" t="s">
        <v>38</v>
      </c>
      <c r="I342" s="21" t="s">
        <v>28</v>
      </c>
      <c r="J342" s="21" t="s">
        <v>37</v>
      </c>
      <c r="K342" s="22" t="s">
        <v>39</v>
      </c>
      <c r="L342" s="21" t="s">
        <v>40</v>
      </c>
      <c r="M342" s="23">
        <v>26</v>
      </c>
      <c r="N342" s="21" t="s">
        <v>288</v>
      </c>
      <c r="O342" s="21" t="s">
        <v>288</v>
      </c>
      <c r="P342" s="21" t="s">
        <v>288</v>
      </c>
      <c r="Q342" s="21" t="s">
        <v>288</v>
      </c>
      <c r="R342" s="21" t="s">
        <v>288</v>
      </c>
      <c r="S342" s="23" t="s">
        <v>288</v>
      </c>
      <c r="T342" s="33" t="s">
        <v>18</v>
      </c>
      <c r="U342" s="21" t="s">
        <v>291</v>
      </c>
      <c r="V342" s="21">
        <v>1</v>
      </c>
    </row>
    <row r="343" spans="1:22">
      <c r="A343" s="30">
        <v>45037</v>
      </c>
      <c r="B343" s="21" t="s">
        <v>84</v>
      </c>
      <c r="C343" s="21" t="s">
        <v>280</v>
      </c>
      <c r="D343" s="21" t="s">
        <v>23</v>
      </c>
      <c r="E343" s="21" t="s">
        <v>37</v>
      </c>
      <c r="F343" s="21" t="s">
        <v>25</v>
      </c>
      <c r="G343" s="21" t="s">
        <v>26</v>
      </c>
      <c r="H343" s="21" t="s">
        <v>38</v>
      </c>
      <c r="I343" s="21" t="s">
        <v>28</v>
      </c>
      <c r="J343" s="21" t="s">
        <v>29</v>
      </c>
      <c r="K343" s="22" t="s">
        <v>39</v>
      </c>
      <c r="L343" s="21" t="s">
        <v>40</v>
      </c>
      <c r="M343" s="23">
        <v>25</v>
      </c>
      <c r="N343" s="21" t="s">
        <v>38</v>
      </c>
      <c r="O343" s="21" t="s">
        <v>28</v>
      </c>
      <c r="P343" s="21" t="s">
        <v>37</v>
      </c>
      <c r="Q343" s="21" t="s">
        <v>39</v>
      </c>
      <c r="R343" s="21" t="s">
        <v>40</v>
      </c>
      <c r="S343" s="23">
        <v>39</v>
      </c>
      <c r="T343" s="33"/>
      <c r="U343" s="21" t="s">
        <v>290</v>
      </c>
      <c r="V343" s="21">
        <v>1</v>
      </c>
    </row>
    <row r="344" spans="1:22">
      <c r="A344" s="30">
        <v>45038</v>
      </c>
      <c r="B344" s="21" t="s">
        <v>35</v>
      </c>
      <c r="C344" s="21" t="s">
        <v>276</v>
      </c>
      <c r="D344" s="21" t="s">
        <v>23</v>
      </c>
      <c r="E344" s="21" t="s">
        <v>37</v>
      </c>
      <c r="F344" s="21" t="s">
        <v>25</v>
      </c>
      <c r="G344" s="21" t="s">
        <v>26</v>
      </c>
      <c r="H344" s="21" t="s">
        <v>34</v>
      </c>
      <c r="I344" s="21" t="s">
        <v>28</v>
      </c>
      <c r="J344" s="21" t="s">
        <v>29</v>
      </c>
      <c r="K344" s="22" t="s">
        <v>39</v>
      </c>
      <c r="L344" s="21" t="s">
        <v>40</v>
      </c>
      <c r="M344" s="23">
        <v>47</v>
      </c>
      <c r="N344" s="21" t="s">
        <v>38</v>
      </c>
      <c r="O344" s="21" t="s">
        <v>28</v>
      </c>
      <c r="P344" s="21" t="s">
        <v>37</v>
      </c>
      <c r="Q344" s="21" t="s">
        <v>39</v>
      </c>
      <c r="R344" s="21" t="s">
        <v>40</v>
      </c>
      <c r="S344" s="23">
        <v>22</v>
      </c>
      <c r="T344" s="33"/>
      <c r="U344" s="21" t="s">
        <v>293</v>
      </c>
      <c r="V344" s="21">
        <v>1</v>
      </c>
    </row>
    <row r="345" spans="1:22">
      <c r="A345" s="30">
        <v>45039</v>
      </c>
      <c r="B345" s="21" t="s">
        <v>111</v>
      </c>
      <c r="C345" s="21" t="s">
        <v>281</v>
      </c>
      <c r="D345" s="21" t="s">
        <v>23</v>
      </c>
      <c r="E345" s="21" t="s">
        <v>37</v>
      </c>
      <c r="F345" s="21" t="s">
        <v>25</v>
      </c>
      <c r="G345" s="21" t="s">
        <v>26</v>
      </c>
      <c r="H345" s="21" t="s">
        <v>152</v>
      </c>
      <c r="I345" s="21" t="s">
        <v>141</v>
      </c>
      <c r="J345" s="21" t="s">
        <v>29</v>
      </c>
      <c r="K345" s="22" t="s">
        <v>39</v>
      </c>
      <c r="L345" s="21" t="s">
        <v>58</v>
      </c>
      <c r="M345" s="23" t="s">
        <v>288</v>
      </c>
      <c r="N345" s="21" t="s">
        <v>34</v>
      </c>
      <c r="O345" s="21" t="s">
        <v>28</v>
      </c>
      <c r="P345" s="21" t="s">
        <v>29</v>
      </c>
      <c r="Q345" s="21" t="s">
        <v>39</v>
      </c>
      <c r="R345" s="21" t="s">
        <v>40</v>
      </c>
      <c r="S345" s="23">
        <v>44</v>
      </c>
      <c r="T345" s="33"/>
      <c r="U345" s="21" t="s">
        <v>296</v>
      </c>
      <c r="V345" s="21">
        <v>1</v>
      </c>
    </row>
    <row r="346" spans="1:22">
      <c r="A346" s="30">
        <v>45041</v>
      </c>
      <c r="B346" s="21" t="s">
        <v>68</v>
      </c>
      <c r="C346" s="21" t="s">
        <v>277</v>
      </c>
      <c r="D346" s="21" t="s">
        <v>23</v>
      </c>
      <c r="E346" s="21" t="s">
        <v>37</v>
      </c>
      <c r="F346" s="21" t="s">
        <v>50</v>
      </c>
      <c r="G346" s="21" t="s">
        <v>26</v>
      </c>
      <c r="H346" s="21" t="s">
        <v>41</v>
      </c>
      <c r="I346" s="21" t="s">
        <v>141</v>
      </c>
      <c r="J346" s="21" t="s">
        <v>29</v>
      </c>
      <c r="K346" s="22" t="s">
        <v>39</v>
      </c>
      <c r="L346" s="21" t="s">
        <v>40</v>
      </c>
      <c r="M346" s="23">
        <v>46</v>
      </c>
      <c r="N346" s="21" t="s">
        <v>288</v>
      </c>
      <c r="O346" s="21" t="s">
        <v>288</v>
      </c>
      <c r="P346" s="21" t="s">
        <v>288</v>
      </c>
      <c r="Q346" s="21" t="s">
        <v>288</v>
      </c>
      <c r="R346" s="21" t="s">
        <v>288</v>
      </c>
      <c r="S346" s="23" t="s">
        <v>288</v>
      </c>
      <c r="T346" s="33" t="s">
        <v>18</v>
      </c>
      <c r="U346" s="21" t="s">
        <v>293</v>
      </c>
      <c r="V346" s="21">
        <v>1</v>
      </c>
    </row>
    <row r="347" spans="1:22">
      <c r="A347" s="30">
        <v>45042</v>
      </c>
      <c r="B347" s="21" t="s">
        <v>69</v>
      </c>
      <c r="C347" s="21" t="s">
        <v>278</v>
      </c>
      <c r="D347" s="21" t="s">
        <v>23</v>
      </c>
      <c r="E347" s="21" t="s">
        <v>37</v>
      </c>
      <c r="F347" s="21" t="s">
        <v>25</v>
      </c>
      <c r="G347" s="21" t="s">
        <v>26</v>
      </c>
      <c r="H347" s="21" t="s">
        <v>38</v>
      </c>
      <c r="I347" s="21" t="s">
        <v>28</v>
      </c>
      <c r="J347" s="21" t="s">
        <v>37</v>
      </c>
      <c r="K347" s="22" t="s">
        <v>39</v>
      </c>
      <c r="L347" s="21" t="s">
        <v>40</v>
      </c>
      <c r="M347" s="23">
        <v>36</v>
      </c>
      <c r="N347" s="21" t="s">
        <v>38</v>
      </c>
      <c r="O347" s="21" t="s">
        <v>28</v>
      </c>
      <c r="P347" s="21" t="s">
        <v>37</v>
      </c>
      <c r="Q347" s="21" t="s">
        <v>39</v>
      </c>
      <c r="R347" s="21" t="s">
        <v>40</v>
      </c>
      <c r="S347" s="23">
        <v>40</v>
      </c>
      <c r="T347" s="33"/>
      <c r="U347" s="43" t="s">
        <v>292</v>
      </c>
      <c r="V347" s="21">
        <v>1</v>
      </c>
    </row>
    <row r="348" spans="1:22">
      <c r="A348" s="30">
        <v>45042</v>
      </c>
      <c r="B348" s="21" t="s">
        <v>107</v>
      </c>
      <c r="C348" s="21" t="s">
        <v>280</v>
      </c>
      <c r="D348" s="21" t="s">
        <v>23</v>
      </c>
      <c r="E348" s="21" t="s">
        <v>37</v>
      </c>
      <c r="F348" s="21" t="s">
        <v>50</v>
      </c>
      <c r="G348" s="21" t="s">
        <v>26</v>
      </c>
      <c r="H348" s="21" t="s">
        <v>38</v>
      </c>
      <c r="I348" s="21" t="s">
        <v>28</v>
      </c>
      <c r="J348" s="21" t="s">
        <v>37</v>
      </c>
      <c r="K348" s="22" t="s">
        <v>39</v>
      </c>
      <c r="L348" s="21" t="s">
        <v>40</v>
      </c>
      <c r="M348" s="23">
        <v>20</v>
      </c>
      <c r="N348" s="21" t="s">
        <v>288</v>
      </c>
      <c r="O348" s="21" t="s">
        <v>288</v>
      </c>
      <c r="P348" s="21" t="s">
        <v>288</v>
      </c>
      <c r="Q348" s="21" t="s">
        <v>288</v>
      </c>
      <c r="R348" s="21" t="s">
        <v>288</v>
      </c>
      <c r="S348" s="23" t="s">
        <v>288</v>
      </c>
      <c r="T348" s="33" t="s">
        <v>18</v>
      </c>
      <c r="U348" s="21" t="s">
        <v>290</v>
      </c>
      <c r="V348" s="21">
        <v>1</v>
      </c>
    </row>
    <row r="349" spans="1:22">
      <c r="A349" s="30">
        <v>45043</v>
      </c>
      <c r="B349" s="21" t="s">
        <v>120</v>
      </c>
      <c r="C349" s="21" t="s">
        <v>276</v>
      </c>
      <c r="D349" s="21" t="s">
        <v>23</v>
      </c>
      <c r="E349" s="21" t="s">
        <v>37</v>
      </c>
      <c r="F349" s="21" t="s">
        <v>50</v>
      </c>
      <c r="G349" s="21" t="s">
        <v>26</v>
      </c>
      <c r="H349" s="21" t="s">
        <v>32</v>
      </c>
      <c r="I349" s="21" t="s">
        <v>28</v>
      </c>
      <c r="J349" s="21" t="s">
        <v>29</v>
      </c>
      <c r="K349" s="22" t="s">
        <v>39</v>
      </c>
      <c r="L349" s="21" t="s">
        <v>40</v>
      </c>
      <c r="M349" s="23">
        <v>68</v>
      </c>
      <c r="N349" s="21" t="s">
        <v>288</v>
      </c>
      <c r="O349" s="21" t="s">
        <v>288</v>
      </c>
      <c r="P349" s="21" t="s">
        <v>288</v>
      </c>
      <c r="Q349" s="21" t="s">
        <v>288</v>
      </c>
      <c r="R349" s="21" t="s">
        <v>288</v>
      </c>
      <c r="S349" s="23" t="s">
        <v>288</v>
      </c>
      <c r="T349" s="33" t="s">
        <v>18</v>
      </c>
      <c r="U349" s="21" t="s">
        <v>295</v>
      </c>
      <c r="V349" s="21">
        <v>1</v>
      </c>
    </row>
    <row r="350" spans="1:22">
      <c r="A350" s="30">
        <v>45043</v>
      </c>
      <c r="B350" s="21" t="s">
        <v>33</v>
      </c>
      <c r="C350" s="21" t="s">
        <v>285</v>
      </c>
      <c r="D350" s="21" t="s">
        <v>23</v>
      </c>
      <c r="E350" s="21" t="s">
        <v>37</v>
      </c>
      <c r="F350" s="21" t="s">
        <v>25</v>
      </c>
      <c r="G350" s="21" t="s">
        <v>47</v>
      </c>
      <c r="H350" s="21" t="s">
        <v>59</v>
      </c>
      <c r="I350" s="21" t="s">
        <v>141</v>
      </c>
      <c r="J350" s="21" t="s">
        <v>37</v>
      </c>
      <c r="K350" s="22" t="s">
        <v>39</v>
      </c>
      <c r="L350" s="21" t="s">
        <v>40</v>
      </c>
      <c r="M350" s="23">
        <v>40</v>
      </c>
      <c r="N350" s="21" t="s">
        <v>288</v>
      </c>
      <c r="O350" s="21" t="s">
        <v>288</v>
      </c>
      <c r="P350" s="21" t="s">
        <v>288</v>
      </c>
      <c r="Q350" s="21" t="s">
        <v>288</v>
      </c>
      <c r="R350" s="21" t="s">
        <v>288</v>
      </c>
      <c r="S350" s="23" t="s">
        <v>288</v>
      </c>
      <c r="T350" s="33"/>
      <c r="U350" s="43" t="s">
        <v>292</v>
      </c>
      <c r="V350" s="21">
        <v>1</v>
      </c>
    </row>
    <row r="351" spans="1:22">
      <c r="A351" s="30">
        <v>45047</v>
      </c>
      <c r="B351" s="21" t="s">
        <v>33</v>
      </c>
      <c r="C351" s="21" t="s">
        <v>285</v>
      </c>
      <c r="D351" s="21" t="s">
        <v>23</v>
      </c>
      <c r="E351" s="21" t="s">
        <v>37</v>
      </c>
      <c r="F351" s="21" t="s">
        <v>25</v>
      </c>
      <c r="G351" s="21" t="s">
        <v>26</v>
      </c>
      <c r="H351" s="21" t="s">
        <v>41</v>
      </c>
      <c r="I351" s="21" t="s">
        <v>141</v>
      </c>
      <c r="J351" s="21" t="s">
        <v>29</v>
      </c>
      <c r="K351" s="22" t="s">
        <v>39</v>
      </c>
      <c r="L351" s="21" t="s">
        <v>40</v>
      </c>
      <c r="M351" s="23">
        <v>58</v>
      </c>
      <c r="N351" s="21" t="s">
        <v>38</v>
      </c>
      <c r="O351" s="21" t="s">
        <v>28</v>
      </c>
      <c r="P351" s="21" t="s">
        <v>37</v>
      </c>
      <c r="Q351" s="21" t="s">
        <v>288</v>
      </c>
      <c r="R351" s="21" t="s">
        <v>288</v>
      </c>
      <c r="S351" s="23">
        <v>23</v>
      </c>
      <c r="T351" s="33"/>
      <c r="U351" s="21" t="s">
        <v>294</v>
      </c>
      <c r="V351" s="21">
        <v>1</v>
      </c>
    </row>
    <row r="352" spans="1:22">
      <c r="A352" s="30">
        <v>45049</v>
      </c>
      <c r="B352" s="21" t="s">
        <v>69</v>
      </c>
      <c r="C352" s="21" t="s">
        <v>278</v>
      </c>
      <c r="D352" s="21" t="s">
        <v>23</v>
      </c>
      <c r="E352" s="21" t="s">
        <v>37</v>
      </c>
      <c r="F352" s="21" t="s">
        <v>25</v>
      </c>
      <c r="G352" s="21" t="s">
        <v>26</v>
      </c>
      <c r="H352" s="21" t="s">
        <v>34</v>
      </c>
      <c r="I352" s="21" t="s">
        <v>28</v>
      </c>
      <c r="J352" s="21" t="s">
        <v>29</v>
      </c>
      <c r="K352" s="22" t="s">
        <v>39</v>
      </c>
      <c r="L352" s="21" t="s">
        <v>40</v>
      </c>
      <c r="M352" s="23">
        <v>22</v>
      </c>
      <c r="N352" s="21" t="s">
        <v>38</v>
      </c>
      <c r="O352" s="21" t="s">
        <v>28</v>
      </c>
      <c r="P352" s="21" t="s">
        <v>37</v>
      </c>
      <c r="Q352" s="21" t="s">
        <v>39</v>
      </c>
      <c r="R352" s="21" t="s">
        <v>40</v>
      </c>
      <c r="S352" s="23">
        <v>28</v>
      </c>
      <c r="T352" s="33"/>
      <c r="U352" s="21" t="s">
        <v>290</v>
      </c>
      <c r="V352" s="21">
        <v>1</v>
      </c>
    </row>
    <row r="353" spans="1:22">
      <c r="A353" s="30">
        <v>45049</v>
      </c>
      <c r="B353" s="21" t="s">
        <v>55</v>
      </c>
      <c r="C353" s="21" t="s">
        <v>278</v>
      </c>
      <c r="D353" s="21" t="s">
        <v>23</v>
      </c>
      <c r="E353" s="21" t="s">
        <v>37</v>
      </c>
      <c r="F353" s="21" t="s">
        <v>25</v>
      </c>
      <c r="G353" s="21" t="s">
        <v>26</v>
      </c>
      <c r="H353" s="21" t="s">
        <v>152</v>
      </c>
      <c r="I353" s="21" t="s">
        <v>141</v>
      </c>
      <c r="J353" s="21" t="s">
        <v>29</v>
      </c>
      <c r="K353" s="22" t="s">
        <v>39</v>
      </c>
      <c r="L353" s="21" t="s">
        <v>40</v>
      </c>
      <c r="M353" s="23">
        <v>61</v>
      </c>
      <c r="N353" s="21" t="s">
        <v>38</v>
      </c>
      <c r="O353" s="21" t="s">
        <v>28</v>
      </c>
      <c r="P353" s="21" t="s">
        <v>288</v>
      </c>
      <c r="Q353" s="21" t="s">
        <v>39</v>
      </c>
      <c r="R353" s="21" t="s">
        <v>40</v>
      </c>
      <c r="S353" s="23">
        <v>27</v>
      </c>
      <c r="T353" s="33"/>
      <c r="U353" s="21" t="s">
        <v>294</v>
      </c>
      <c r="V353" s="21">
        <v>1</v>
      </c>
    </row>
    <row r="354" spans="1:22">
      <c r="A354" s="30">
        <v>45050</v>
      </c>
      <c r="B354" s="21" t="s">
        <v>55</v>
      </c>
      <c r="C354" s="21" t="s">
        <v>278</v>
      </c>
      <c r="D354" s="21" t="s">
        <v>23</v>
      </c>
      <c r="E354" s="21" t="s">
        <v>37</v>
      </c>
      <c r="F354" s="21" t="s">
        <v>25</v>
      </c>
      <c r="G354" s="21" t="s">
        <v>26</v>
      </c>
      <c r="H354" s="21" t="s">
        <v>34</v>
      </c>
      <c r="I354" s="21" t="s">
        <v>28</v>
      </c>
      <c r="J354" s="21" t="s">
        <v>29</v>
      </c>
      <c r="K354" s="22" t="s">
        <v>39</v>
      </c>
      <c r="L354" s="21" t="s">
        <v>40</v>
      </c>
      <c r="M354" s="23">
        <v>56</v>
      </c>
      <c r="N354" s="21" t="s">
        <v>38</v>
      </c>
      <c r="O354" s="21" t="s">
        <v>28</v>
      </c>
      <c r="P354" s="21" t="s">
        <v>37</v>
      </c>
      <c r="Q354" s="21" t="s">
        <v>39</v>
      </c>
      <c r="R354" s="21" t="s">
        <v>40</v>
      </c>
      <c r="S354" s="23">
        <v>20</v>
      </c>
      <c r="T354" s="33"/>
      <c r="U354" s="21" t="s">
        <v>294</v>
      </c>
      <c r="V354" s="21">
        <v>1</v>
      </c>
    </row>
    <row r="355" spans="1:22">
      <c r="A355" s="30">
        <v>45050</v>
      </c>
      <c r="B355" s="21" t="s">
        <v>74</v>
      </c>
      <c r="C355" s="21" t="s">
        <v>280</v>
      </c>
      <c r="D355" s="21" t="s">
        <v>23</v>
      </c>
      <c r="E355" s="21" t="s">
        <v>37</v>
      </c>
      <c r="F355" s="21" t="s">
        <v>25</v>
      </c>
      <c r="G355" s="21" t="s">
        <v>137</v>
      </c>
      <c r="H355" s="21" t="s">
        <v>34</v>
      </c>
      <c r="I355" s="21" t="s">
        <v>28</v>
      </c>
      <c r="J355" s="21" t="s">
        <v>37</v>
      </c>
      <c r="K355" s="22" t="s">
        <v>39</v>
      </c>
      <c r="L355" s="21" t="s">
        <v>40</v>
      </c>
      <c r="M355" s="23">
        <v>38</v>
      </c>
      <c r="N355" s="21" t="s">
        <v>288</v>
      </c>
      <c r="O355" s="21" t="s">
        <v>288</v>
      </c>
      <c r="P355" s="21" t="s">
        <v>288</v>
      </c>
      <c r="Q355" s="21" t="s">
        <v>288</v>
      </c>
      <c r="R355" s="21" t="s">
        <v>288</v>
      </c>
      <c r="S355" s="23" t="s">
        <v>288</v>
      </c>
      <c r="T355" s="33"/>
      <c r="U355" s="43" t="s">
        <v>292</v>
      </c>
      <c r="V355" s="21">
        <v>1</v>
      </c>
    </row>
    <row r="356" spans="1:22">
      <c r="A356" s="30">
        <v>45053</v>
      </c>
      <c r="B356" s="21" t="s">
        <v>103</v>
      </c>
      <c r="C356" s="21" t="s">
        <v>280</v>
      </c>
      <c r="D356" s="21" t="s">
        <v>23</v>
      </c>
      <c r="E356" s="21" t="s">
        <v>37</v>
      </c>
      <c r="F356" s="21" t="s">
        <v>25</v>
      </c>
      <c r="G356" s="21" t="s">
        <v>26</v>
      </c>
      <c r="H356" s="21" t="s">
        <v>38</v>
      </c>
      <c r="I356" s="21" t="s">
        <v>28</v>
      </c>
      <c r="J356" s="21"/>
      <c r="K356" s="22" t="s">
        <v>39</v>
      </c>
      <c r="L356" s="21" t="s">
        <v>40</v>
      </c>
      <c r="M356" s="23">
        <v>64</v>
      </c>
      <c r="N356" s="21" t="s">
        <v>27</v>
      </c>
      <c r="O356" s="21" t="s">
        <v>28</v>
      </c>
      <c r="P356" s="21" t="s">
        <v>288</v>
      </c>
      <c r="Q356" s="21" t="s">
        <v>39</v>
      </c>
      <c r="R356" s="21" t="s">
        <v>40</v>
      </c>
      <c r="S356" s="23">
        <v>38</v>
      </c>
      <c r="T356" s="33"/>
      <c r="U356" s="21" t="s">
        <v>294</v>
      </c>
      <c r="V356" s="21">
        <v>1</v>
      </c>
    </row>
    <row r="357" spans="1:22">
      <c r="A357" s="30">
        <v>45054</v>
      </c>
      <c r="B357" s="21" t="s">
        <v>94</v>
      </c>
      <c r="C357" s="21" t="s">
        <v>280</v>
      </c>
      <c r="D357" s="21" t="s">
        <v>23</v>
      </c>
      <c r="E357" s="21" t="s">
        <v>37</v>
      </c>
      <c r="F357" s="21" t="s">
        <v>25</v>
      </c>
      <c r="G357" s="21" t="s">
        <v>26</v>
      </c>
      <c r="H357" s="21" t="s">
        <v>27</v>
      </c>
      <c r="I357" s="21" t="s">
        <v>28</v>
      </c>
      <c r="J357" s="21" t="s">
        <v>29</v>
      </c>
      <c r="K357" s="22" t="s">
        <v>39</v>
      </c>
      <c r="L357" s="21" t="s">
        <v>40</v>
      </c>
      <c r="M357" s="23">
        <v>46</v>
      </c>
      <c r="N357" s="21" t="s">
        <v>38</v>
      </c>
      <c r="O357" s="21" t="s">
        <v>28</v>
      </c>
      <c r="P357" s="21" t="s">
        <v>288</v>
      </c>
      <c r="Q357" s="21" t="s">
        <v>39</v>
      </c>
      <c r="R357" s="21" t="s">
        <v>40</v>
      </c>
      <c r="S357" s="23">
        <v>54</v>
      </c>
      <c r="T357" s="33"/>
      <c r="U357" s="21" t="s">
        <v>293</v>
      </c>
      <c r="V357" s="21">
        <v>1</v>
      </c>
    </row>
    <row r="358" spans="1:22">
      <c r="A358" s="30">
        <v>45056</v>
      </c>
      <c r="B358" s="21" t="s">
        <v>122</v>
      </c>
      <c r="C358" s="21" t="s">
        <v>278</v>
      </c>
      <c r="D358" s="21" t="s">
        <v>23</v>
      </c>
      <c r="E358" s="21" t="s">
        <v>37</v>
      </c>
      <c r="F358" s="21" t="s">
        <v>50</v>
      </c>
      <c r="G358" s="21" t="s">
        <v>275</v>
      </c>
      <c r="H358" s="21" t="s">
        <v>38</v>
      </c>
      <c r="I358" s="21" t="s">
        <v>28</v>
      </c>
      <c r="J358" s="21" t="s">
        <v>37</v>
      </c>
      <c r="K358" s="22" t="s">
        <v>39</v>
      </c>
      <c r="L358" s="21" t="s">
        <v>40</v>
      </c>
      <c r="M358" s="23">
        <v>19</v>
      </c>
      <c r="N358" s="21" t="s">
        <v>288</v>
      </c>
      <c r="O358" s="21" t="s">
        <v>288</v>
      </c>
      <c r="P358" s="21" t="s">
        <v>288</v>
      </c>
      <c r="Q358" s="21" t="s">
        <v>288</v>
      </c>
      <c r="R358" s="21" t="s">
        <v>288</v>
      </c>
      <c r="S358" s="23" t="s">
        <v>288</v>
      </c>
      <c r="T358" s="33" t="s">
        <v>18</v>
      </c>
      <c r="U358" s="21" t="s">
        <v>290</v>
      </c>
      <c r="V358" s="21">
        <v>1</v>
      </c>
    </row>
    <row r="359" spans="1:22">
      <c r="A359" s="30">
        <v>45056</v>
      </c>
      <c r="B359" s="21" t="s">
        <v>36</v>
      </c>
      <c r="C359" s="21" t="s">
        <v>276</v>
      </c>
      <c r="D359" s="21" t="s">
        <v>23</v>
      </c>
      <c r="E359" s="21" t="s">
        <v>37</v>
      </c>
      <c r="F359" s="21"/>
      <c r="G359" s="21" t="s">
        <v>26</v>
      </c>
      <c r="H359" s="21" t="s">
        <v>152</v>
      </c>
      <c r="I359" s="21" t="s">
        <v>141</v>
      </c>
      <c r="J359" s="21" t="s">
        <v>29</v>
      </c>
      <c r="K359" s="22" t="s">
        <v>39</v>
      </c>
      <c r="L359" s="21" t="s">
        <v>40</v>
      </c>
      <c r="M359" s="23">
        <v>61</v>
      </c>
      <c r="N359" s="21" t="s">
        <v>288</v>
      </c>
      <c r="O359" s="21" t="s">
        <v>288</v>
      </c>
      <c r="P359" s="21" t="s">
        <v>288</v>
      </c>
      <c r="Q359" s="21" t="s">
        <v>288</v>
      </c>
      <c r="R359" s="21" t="s">
        <v>288</v>
      </c>
      <c r="S359" s="23" t="s">
        <v>288</v>
      </c>
      <c r="T359" s="33"/>
      <c r="U359" s="21" t="s">
        <v>294</v>
      </c>
      <c r="V359" s="21">
        <v>1</v>
      </c>
    </row>
    <row r="360" spans="1:22">
      <c r="A360" s="30">
        <v>45058</v>
      </c>
      <c r="B360" s="21" t="s">
        <v>107</v>
      </c>
      <c r="C360" s="21" t="s">
        <v>280</v>
      </c>
      <c r="D360" s="21" t="s">
        <v>23</v>
      </c>
      <c r="E360" s="21" t="s">
        <v>37</v>
      </c>
      <c r="F360" s="21" t="s">
        <v>25</v>
      </c>
      <c r="G360" s="21" t="s">
        <v>26</v>
      </c>
      <c r="H360" s="21" t="s">
        <v>38</v>
      </c>
      <c r="I360" s="21" t="s">
        <v>28</v>
      </c>
      <c r="J360" s="21" t="s">
        <v>37</v>
      </c>
      <c r="K360" s="22" t="s">
        <v>39</v>
      </c>
      <c r="L360" s="21" t="s">
        <v>40</v>
      </c>
      <c r="M360" s="23">
        <v>25</v>
      </c>
      <c r="N360" s="21" t="s">
        <v>34</v>
      </c>
      <c r="O360" s="21" t="s">
        <v>28</v>
      </c>
      <c r="P360" s="21" t="s">
        <v>29</v>
      </c>
      <c r="Q360" s="21" t="s">
        <v>39</v>
      </c>
      <c r="R360" s="21" t="s">
        <v>40</v>
      </c>
      <c r="S360" s="23">
        <v>65</v>
      </c>
      <c r="T360" s="33"/>
      <c r="U360" s="21" t="s">
        <v>290</v>
      </c>
      <c r="V360" s="21">
        <v>1</v>
      </c>
    </row>
    <row r="361" spans="1:22">
      <c r="A361" s="30">
        <v>45059</v>
      </c>
      <c r="B361" s="21" t="s">
        <v>49</v>
      </c>
      <c r="C361" s="21" t="s">
        <v>285</v>
      </c>
      <c r="D361" s="21" t="s">
        <v>23</v>
      </c>
      <c r="E361" s="21" t="s">
        <v>37</v>
      </c>
      <c r="F361" s="21" t="s">
        <v>52</v>
      </c>
      <c r="G361" s="21" t="s">
        <v>275</v>
      </c>
      <c r="H361" s="21" t="s">
        <v>41</v>
      </c>
      <c r="I361" s="21" t="s">
        <v>141</v>
      </c>
      <c r="J361" s="21" t="s">
        <v>29</v>
      </c>
      <c r="K361" s="22" t="s">
        <v>39</v>
      </c>
      <c r="L361" s="21" t="s">
        <v>40</v>
      </c>
      <c r="M361" s="23">
        <v>57</v>
      </c>
      <c r="N361" s="21" t="s">
        <v>288</v>
      </c>
      <c r="O361" s="21" t="s">
        <v>288</v>
      </c>
      <c r="P361" s="21" t="s">
        <v>288</v>
      </c>
      <c r="Q361" s="21" t="s">
        <v>288</v>
      </c>
      <c r="R361" s="21" t="s">
        <v>288</v>
      </c>
      <c r="S361" s="23" t="s">
        <v>288</v>
      </c>
      <c r="T361" s="33"/>
      <c r="U361" s="21" t="s">
        <v>294</v>
      </c>
      <c r="V361" s="21">
        <v>1</v>
      </c>
    </row>
    <row r="362" spans="1:22">
      <c r="A362" s="30">
        <v>45061</v>
      </c>
      <c r="B362" s="21" t="s">
        <v>33</v>
      </c>
      <c r="C362" s="21" t="s">
        <v>285</v>
      </c>
      <c r="D362" s="21" t="s">
        <v>23</v>
      </c>
      <c r="E362" s="21" t="s">
        <v>37</v>
      </c>
      <c r="F362" s="21" t="s">
        <v>25</v>
      </c>
      <c r="G362" s="21" t="s">
        <v>26</v>
      </c>
      <c r="H362" s="21" t="s">
        <v>59</v>
      </c>
      <c r="I362" s="21" t="s">
        <v>141</v>
      </c>
      <c r="J362" s="21" t="s">
        <v>29</v>
      </c>
      <c r="K362" s="22" t="s">
        <v>39</v>
      </c>
      <c r="L362" s="21" t="s">
        <v>40</v>
      </c>
      <c r="M362" s="23">
        <v>72</v>
      </c>
      <c r="N362" s="21" t="s">
        <v>38</v>
      </c>
      <c r="O362" s="21" t="s">
        <v>28</v>
      </c>
      <c r="P362" s="21" t="s">
        <v>37</v>
      </c>
      <c r="Q362" s="21" t="s">
        <v>39</v>
      </c>
      <c r="R362" s="21" t="s">
        <v>40</v>
      </c>
      <c r="S362" s="23">
        <v>47</v>
      </c>
      <c r="T362" s="33"/>
      <c r="U362" s="21" t="s">
        <v>295</v>
      </c>
      <c r="V362" s="21">
        <v>1</v>
      </c>
    </row>
    <row r="363" spans="1:22">
      <c r="A363" s="30">
        <v>45063</v>
      </c>
      <c r="B363" s="21" t="s">
        <v>36</v>
      </c>
      <c r="C363" s="21" t="s">
        <v>276</v>
      </c>
      <c r="D363" s="21" t="s">
        <v>23</v>
      </c>
      <c r="E363" s="21" t="s">
        <v>37</v>
      </c>
      <c r="F363" s="21" t="s">
        <v>50</v>
      </c>
      <c r="G363" s="21" t="s">
        <v>275</v>
      </c>
      <c r="H363" s="21" t="s">
        <v>27</v>
      </c>
      <c r="I363" s="21" t="s">
        <v>28</v>
      </c>
      <c r="J363" s="21" t="s">
        <v>29</v>
      </c>
      <c r="K363" s="22" t="s">
        <v>39</v>
      </c>
      <c r="L363" s="21" t="s">
        <v>40</v>
      </c>
      <c r="M363" s="23">
        <v>25</v>
      </c>
      <c r="N363" s="21" t="s">
        <v>288</v>
      </c>
      <c r="O363" s="21" t="s">
        <v>288</v>
      </c>
      <c r="P363" s="21" t="s">
        <v>288</v>
      </c>
      <c r="Q363" s="21" t="s">
        <v>288</v>
      </c>
      <c r="R363" s="21" t="s">
        <v>288</v>
      </c>
      <c r="S363" s="23" t="s">
        <v>288</v>
      </c>
      <c r="T363" s="33" t="s">
        <v>18</v>
      </c>
      <c r="U363" s="21" t="s">
        <v>290</v>
      </c>
      <c r="V363" s="21">
        <v>1</v>
      </c>
    </row>
    <row r="364" spans="1:22">
      <c r="A364" s="30">
        <v>45065</v>
      </c>
      <c r="B364" s="21" t="s">
        <v>48</v>
      </c>
      <c r="C364" s="21" t="s">
        <v>281</v>
      </c>
      <c r="D364" s="21"/>
      <c r="E364" s="21"/>
      <c r="F364" s="21" t="s">
        <v>50</v>
      </c>
      <c r="G364" s="21" t="s">
        <v>275</v>
      </c>
      <c r="H364" s="21"/>
      <c r="I364" s="21"/>
      <c r="J364" s="21"/>
      <c r="K364" s="22"/>
      <c r="L364" s="21"/>
      <c r="M364" s="23" t="s">
        <v>288</v>
      </c>
      <c r="N364" s="21" t="s">
        <v>288</v>
      </c>
      <c r="O364" s="21" t="s">
        <v>288</v>
      </c>
      <c r="P364" s="21" t="s">
        <v>288</v>
      </c>
      <c r="Q364" s="21" t="s">
        <v>288</v>
      </c>
      <c r="R364" s="21" t="s">
        <v>288</v>
      </c>
      <c r="S364" s="23" t="s">
        <v>288</v>
      </c>
      <c r="T364" s="33" t="s">
        <v>18</v>
      </c>
      <c r="U364" s="21" t="s">
        <v>296</v>
      </c>
      <c r="V364" s="21">
        <v>1</v>
      </c>
    </row>
    <row r="365" spans="1:22">
      <c r="A365" s="30">
        <v>45066</v>
      </c>
      <c r="B365" s="21" t="s">
        <v>83</v>
      </c>
      <c r="C365" s="21" t="s">
        <v>280</v>
      </c>
      <c r="D365" s="21" t="s">
        <v>23</v>
      </c>
      <c r="E365" s="21" t="s">
        <v>37</v>
      </c>
      <c r="F365" s="21" t="s">
        <v>50</v>
      </c>
      <c r="G365" s="21" t="s">
        <v>26</v>
      </c>
      <c r="H365" s="21" t="s">
        <v>27</v>
      </c>
      <c r="I365" s="21" t="s">
        <v>28</v>
      </c>
      <c r="J365" s="21" t="s">
        <v>29</v>
      </c>
      <c r="K365" s="22" t="s">
        <v>39</v>
      </c>
      <c r="L365" s="21" t="s">
        <v>40</v>
      </c>
      <c r="M365" s="23">
        <v>45</v>
      </c>
      <c r="N365" s="21" t="s">
        <v>27</v>
      </c>
      <c r="O365" s="21" t="s">
        <v>28</v>
      </c>
      <c r="P365" s="21" t="s">
        <v>29</v>
      </c>
      <c r="Q365" s="21" t="s">
        <v>39</v>
      </c>
      <c r="R365" s="21" t="s">
        <v>40</v>
      </c>
      <c r="S365" s="23">
        <v>53</v>
      </c>
      <c r="T365" s="33"/>
      <c r="U365" s="43" t="s">
        <v>292</v>
      </c>
      <c r="V365" s="21">
        <v>1</v>
      </c>
    </row>
    <row r="366" spans="1:22">
      <c r="A366" s="30">
        <v>45071</v>
      </c>
      <c r="B366" s="21" t="s">
        <v>83</v>
      </c>
      <c r="C366" s="21" t="s">
        <v>280</v>
      </c>
      <c r="D366" s="21" t="s">
        <v>23</v>
      </c>
      <c r="E366" s="21" t="s">
        <v>37</v>
      </c>
      <c r="F366" s="21" t="s">
        <v>50</v>
      </c>
      <c r="G366" s="21" t="s">
        <v>275</v>
      </c>
      <c r="H366" s="21" t="s">
        <v>27</v>
      </c>
      <c r="I366" s="21" t="s">
        <v>28</v>
      </c>
      <c r="J366" s="21" t="s">
        <v>29</v>
      </c>
      <c r="K366" s="22" t="s">
        <v>39</v>
      </c>
      <c r="L366" s="21" t="s">
        <v>40</v>
      </c>
      <c r="M366" s="23">
        <v>29</v>
      </c>
      <c r="N366" s="21" t="s">
        <v>288</v>
      </c>
      <c r="O366" s="21" t="s">
        <v>288</v>
      </c>
      <c r="P366" s="21" t="s">
        <v>288</v>
      </c>
      <c r="Q366" s="21" t="s">
        <v>288</v>
      </c>
      <c r="R366" s="21" t="s">
        <v>288</v>
      </c>
      <c r="S366" s="23" t="s">
        <v>288</v>
      </c>
      <c r="T366" s="33" t="s">
        <v>18</v>
      </c>
      <c r="U366" s="21" t="s">
        <v>291</v>
      </c>
      <c r="V366" s="21">
        <v>1</v>
      </c>
    </row>
    <row r="367" spans="1:22">
      <c r="A367" s="30">
        <v>45076</v>
      </c>
      <c r="B367" s="21" t="s">
        <v>107</v>
      </c>
      <c r="C367" s="21" t="s">
        <v>280</v>
      </c>
      <c r="D367" s="21" t="s">
        <v>23</v>
      </c>
      <c r="E367" s="21" t="s">
        <v>37</v>
      </c>
      <c r="F367" s="21" t="s">
        <v>25</v>
      </c>
      <c r="G367" s="21" t="s">
        <v>26</v>
      </c>
      <c r="H367" s="21" t="s">
        <v>38</v>
      </c>
      <c r="I367" s="21" t="s">
        <v>28</v>
      </c>
      <c r="J367" s="21" t="s">
        <v>37</v>
      </c>
      <c r="K367" s="22" t="s">
        <v>39</v>
      </c>
      <c r="L367" s="21" t="s">
        <v>40</v>
      </c>
      <c r="M367" s="23">
        <v>27</v>
      </c>
      <c r="N367" s="21" t="s">
        <v>34</v>
      </c>
      <c r="O367" s="21" t="s">
        <v>28</v>
      </c>
      <c r="P367" s="21" t="s">
        <v>29</v>
      </c>
      <c r="Q367" s="21" t="s">
        <v>39</v>
      </c>
      <c r="R367" s="21" t="s">
        <v>40</v>
      </c>
      <c r="S367" s="23">
        <v>40</v>
      </c>
      <c r="T367" s="33"/>
      <c r="U367" s="21" t="s">
        <v>291</v>
      </c>
      <c r="V367" s="21">
        <v>1</v>
      </c>
    </row>
    <row r="368" spans="1:22">
      <c r="A368" s="30">
        <v>45079</v>
      </c>
      <c r="B368" s="21" t="s">
        <v>115</v>
      </c>
      <c r="C368" s="21" t="s">
        <v>281</v>
      </c>
      <c r="D368" s="21" t="s">
        <v>51</v>
      </c>
      <c r="E368" s="21" t="s">
        <v>37</v>
      </c>
      <c r="F368" s="21" t="s">
        <v>25</v>
      </c>
      <c r="G368" s="21" t="s">
        <v>26</v>
      </c>
      <c r="H368" s="21" t="s">
        <v>38</v>
      </c>
      <c r="I368" s="21" t="s">
        <v>28</v>
      </c>
      <c r="J368" s="21" t="s">
        <v>37</v>
      </c>
      <c r="K368" s="22" t="s">
        <v>39</v>
      </c>
      <c r="L368" s="21" t="s">
        <v>40</v>
      </c>
      <c r="M368" s="23">
        <v>60</v>
      </c>
      <c r="N368" s="21" t="s">
        <v>34</v>
      </c>
      <c r="O368" s="21" t="s">
        <v>28</v>
      </c>
      <c r="P368" s="21" t="s">
        <v>29</v>
      </c>
      <c r="Q368" s="21" t="s">
        <v>39</v>
      </c>
      <c r="R368" s="21" t="s">
        <v>40</v>
      </c>
      <c r="S368" s="23">
        <v>20</v>
      </c>
      <c r="T368" s="33"/>
      <c r="U368" s="21" t="s">
        <v>294</v>
      </c>
      <c r="V368" s="21">
        <v>1</v>
      </c>
    </row>
    <row r="369" spans="1:22">
      <c r="A369" s="30">
        <v>45086</v>
      </c>
      <c r="B369" s="21" t="s">
        <v>142</v>
      </c>
      <c r="C369" s="21" t="s">
        <v>283</v>
      </c>
      <c r="D369" s="21" t="s">
        <v>23</v>
      </c>
      <c r="E369" s="21" t="s">
        <v>37</v>
      </c>
      <c r="F369" s="21" t="s">
        <v>25</v>
      </c>
      <c r="G369" s="21" t="s">
        <v>26</v>
      </c>
      <c r="H369" s="21" t="s">
        <v>59</v>
      </c>
      <c r="I369" s="21" t="s">
        <v>28</v>
      </c>
      <c r="J369" s="21" t="s">
        <v>29</v>
      </c>
      <c r="K369" s="22" t="s">
        <v>39</v>
      </c>
      <c r="L369" s="21" t="s">
        <v>40</v>
      </c>
      <c r="M369" s="23">
        <v>49</v>
      </c>
      <c r="N369" s="21" t="s">
        <v>38</v>
      </c>
      <c r="O369" s="21" t="s">
        <v>28</v>
      </c>
      <c r="P369" s="21" t="s">
        <v>37</v>
      </c>
      <c r="Q369" s="21" t="s">
        <v>39</v>
      </c>
      <c r="R369" s="21" t="s">
        <v>58</v>
      </c>
      <c r="S369" s="23">
        <v>33</v>
      </c>
      <c r="T369" s="33"/>
      <c r="U369" s="21" t="s">
        <v>293</v>
      </c>
      <c r="V369" s="21">
        <v>1</v>
      </c>
    </row>
    <row r="370" spans="1:22">
      <c r="A370" s="30">
        <v>45088</v>
      </c>
      <c r="B370" s="21" t="s">
        <v>31</v>
      </c>
      <c r="C370" s="21" t="s">
        <v>278</v>
      </c>
      <c r="D370" s="21" t="s">
        <v>23</v>
      </c>
      <c r="E370" s="21" t="s">
        <v>37</v>
      </c>
      <c r="F370" s="21" t="s">
        <v>25</v>
      </c>
      <c r="G370" s="21" t="s">
        <v>137</v>
      </c>
      <c r="H370" s="21" t="s">
        <v>27</v>
      </c>
      <c r="I370" s="21" t="s">
        <v>28</v>
      </c>
      <c r="J370" s="21" t="s">
        <v>29</v>
      </c>
      <c r="K370" s="22" t="s">
        <v>39</v>
      </c>
      <c r="L370" s="21" t="s">
        <v>40</v>
      </c>
      <c r="M370" s="23">
        <v>18</v>
      </c>
      <c r="N370" s="21" t="s">
        <v>288</v>
      </c>
      <c r="O370" s="21" t="s">
        <v>288</v>
      </c>
      <c r="P370" s="21" t="s">
        <v>288</v>
      </c>
      <c r="Q370" s="21" t="s">
        <v>288</v>
      </c>
      <c r="R370" s="21" t="s">
        <v>288</v>
      </c>
      <c r="S370" s="23" t="s">
        <v>288</v>
      </c>
      <c r="T370" s="33"/>
      <c r="U370" s="21" t="s">
        <v>290</v>
      </c>
      <c r="V370" s="21">
        <v>1</v>
      </c>
    </row>
    <row r="371" spans="1:22">
      <c r="A371" s="30">
        <v>45089</v>
      </c>
      <c r="B371" s="21" t="s">
        <v>143</v>
      </c>
      <c r="C371" s="21" t="s">
        <v>285</v>
      </c>
      <c r="D371" s="21" t="s">
        <v>23</v>
      </c>
      <c r="E371" s="21" t="s">
        <v>37</v>
      </c>
      <c r="F371" s="21" t="s">
        <v>25</v>
      </c>
      <c r="G371" s="21" t="s">
        <v>137</v>
      </c>
      <c r="H371" s="21" t="s">
        <v>38</v>
      </c>
      <c r="I371" s="21" t="s">
        <v>28</v>
      </c>
      <c r="J371" s="21" t="s">
        <v>37</v>
      </c>
      <c r="K371" s="22" t="s">
        <v>39</v>
      </c>
      <c r="L371" s="21" t="s">
        <v>58</v>
      </c>
      <c r="M371" s="23">
        <v>34</v>
      </c>
      <c r="N371" s="21" t="s">
        <v>288</v>
      </c>
      <c r="O371" s="21" t="s">
        <v>288</v>
      </c>
      <c r="P371" s="21" t="s">
        <v>288</v>
      </c>
      <c r="Q371" s="21" t="s">
        <v>288</v>
      </c>
      <c r="R371" s="21" t="s">
        <v>288</v>
      </c>
      <c r="S371" s="23" t="s">
        <v>288</v>
      </c>
      <c r="T371" s="33"/>
      <c r="U371" s="21" t="s">
        <v>291</v>
      </c>
      <c r="V371" s="21">
        <v>1</v>
      </c>
    </row>
    <row r="372" spans="1:22">
      <c r="A372" s="30">
        <v>45094</v>
      </c>
      <c r="B372" s="21" t="s">
        <v>107</v>
      </c>
      <c r="C372" s="21" t="s">
        <v>280</v>
      </c>
      <c r="D372" s="21" t="s">
        <v>23</v>
      </c>
      <c r="E372" s="21" t="s">
        <v>37</v>
      </c>
      <c r="F372" s="21" t="s">
        <v>50</v>
      </c>
      <c r="G372" s="21" t="s">
        <v>275</v>
      </c>
      <c r="H372" s="21" t="s">
        <v>38</v>
      </c>
      <c r="I372" s="21" t="s">
        <v>28</v>
      </c>
      <c r="J372" s="21" t="s">
        <v>37</v>
      </c>
      <c r="K372" s="22" t="s">
        <v>39</v>
      </c>
      <c r="L372" s="21" t="s">
        <v>40</v>
      </c>
      <c r="M372" s="23">
        <v>24</v>
      </c>
      <c r="N372" s="21" t="s">
        <v>288</v>
      </c>
      <c r="O372" s="21" t="s">
        <v>288</v>
      </c>
      <c r="P372" s="21" t="s">
        <v>288</v>
      </c>
      <c r="Q372" s="21" t="s">
        <v>288</v>
      </c>
      <c r="R372" s="21" t="s">
        <v>288</v>
      </c>
      <c r="S372" s="23" t="s">
        <v>288</v>
      </c>
      <c r="T372" s="33" t="s">
        <v>18</v>
      </c>
      <c r="U372" s="21" t="s">
        <v>290</v>
      </c>
      <c r="V372" s="21">
        <v>1</v>
      </c>
    </row>
    <row r="373" spans="1:22">
      <c r="A373" s="30">
        <v>45094</v>
      </c>
      <c r="B373" s="21" t="s">
        <v>109</v>
      </c>
      <c r="C373" s="21" t="s">
        <v>277</v>
      </c>
      <c r="D373" s="21" t="s">
        <v>23</v>
      </c>
      <c r="E373" s="21" t="s">
        <v>37</v>
      </c>
      <c r="F373" s="21" t="s">
        <v>25</v>
      </c>
      <c r="G373" s="21" t="s">
        <v>26</v>
      </c>
      <c r="H373" s="21" t="s">
        <v>38</v>
      </c>
      <c r="I373" s="21" t="s">
        <v>28</v>
      </c>
      <c r="J373" s="21" t="s">
        <v>37</v>
      </c>
      <c r="K373" s="22" t="s">
        <v>39</v>
      </c>
      <c r="L373" s="21" t="s">
        <v>40</v>
      </c>
      <c r="M373" s="23">
        <v>25</v>
      </c>
      <c r="N373" s="21" t="s">
        <v>34</v>
      </c>
      <c r="O373" s="21" t="s">
        <v>28</v>
      </c>
      <c r="P373" s="21" t="s">
        <v>29</v>
      </c>
      <c r="Q373" s="21" t="s">
        <v>39</v>
      </c>
      <c r="R373" s="21" t="s">
        <v>40</v>
      </c>
      <c r="S373" s="23">
        <v>37</v>
      </c>
      <c r="T373" s="33"/>
      <c r="U373" s="21" t="s">
        <v>290</v>
      </c>
      <c r="V373" s="21">
        <v>1</v>
      </c>
    </row>
    <row r="374" spans="1:22">
      <c r="A374" s="30">
        <v>45094</v>
      </c>
      <c r="B374" s="21" t="s">
        <v>36</v>
      </c>
      <c r="C374" s="21" t="s">
        <v>276</v>
      </c>
      <c r="D374" s="21" t="s">
        <v>23</v>
      </c>
      <c r="E374" s="21" t="s">
        <v>37</v>
      </c>
      <c r="F374" s="21" t="s">
        <v>25</v>
      </c>
      <c r="G374" s="21" t="s">
        <v>26</v>
      </c>
      <c r="H374" s="21" t="s">
        <v>38</v>
      </c>
      <c r="I374" s="21" t="s">
        <v>28</v>
      </c>
      <c r="J374" s="21" t="s">
        <v>37</v>
      </c>
      <c r="K374" s="22" t="s">
        <v>39</v>
      </c>
      <c r="L374" s="21" t="s">
        <v>40</v>
      </c>
      <c r="M374" s="23">
        <v>27</v>
      </c>
      <c r="N374" s="21" t="s">
        <v>38</v>
      </c>
      <c r="O374" s="21" t="s">
        <v>28</v>
      </c>
      <c r="P374" s="21" t="s">
        <v>288</v>
      </c>
      <c r="Q374" s="21" t="s">
        <v>288</v>
      </c>
      <c r="R374" s="21" t="s">
        <v>288</v>
      </c>
      <c r="S374" s="23" t="s">
        <v>288</v>
      </c>
      <c r="T374" s="33"/>
      <c r="U374" s="21" t="s">
        <v>291</v>
      </c>
      <c r="V374" s="21">
        <v>1</v>
      </c>
    </row>
    <row r="375" spans="1:22">
      <c r="A375" s="30">
        <v>45094</v>
      </c>
      <c r="B375" s="21" t="s">
        <v>144</v>
      </c>
      <c r="C375" s="21" t="s">
        <v>286</v>
      </c>
      <c r="D375" s="21" t="s">
        <v>23</v>
      </c>
      <c r="E375" s="21" t="s">
        <v>37</v>
      </c>
      <c r="F375" s="21" t="s">
        <v>25</v>
      </c>
      <c r="G375" s="21" t="s">
        <v>26</v>
      </c>
      <c r="H375" s="21" t="s">
        <v>34</v>
      </c>
      <c r="I375" s="21" t="s">
        <v>28</v>
      </c>
      <c r="J375" s="21" t="s">
        <v>29</v>
      </c>
      <c r="K375" s="22" t="s">
        <v>39</v>
      </c>
      <c r="L375" s="21" t="s">
        <v>40</v>
      </c>
      <c r="M375" s="23">
        <v>63</v>
      </c>
      <c r="N375" s="21" t="s">
        <v>34</v>
      </c>
      <c r="O375" s="21" t="s">
        <v>28</v>
      </c>
      <c r="P375" s="21" t="s">
        <v>29</v>
      </c>
      <c r="Q375" s="21" t="s">
        <v>39</v>
      </c>
      <c r="R375" s="21" t="s">
        <v>40</v>
      </c>
      <c r="S375" s="23">
        <v>21</v>
      </c>
      <c r="T375" s="33"/>
      <c r="U375" s="21" t="s">
        <v>294</v>
      </c>
      <c r="V375" s="21">
        <v>1</v>
      </c>
    </row>
    <row r="376" spans="1:22">
      <c r="A376" s="30">
        <v>45095</v>
      </c>
      <c r="B376" s="21" t="s">
        <v>102</v>
      </c>
      <c r="C376" s="21" t="s">
        <v>283</v>
      </c>
      <c r="D376" s="21" t="s">
        <v>23</v>
      </c>
      <c r="E376" s="21" t="s">
        <v>37</v>
      </c>
      <c r="F376" s="21" t="s">
        <v>25</v>
      </c>
      <c r="G376" s="21" t="s">
        <v>26</v>
      </c>
      <c r="H376" s="21" t="s">
        <v>38</v>
      </c>
      <c r="I376" s="21" t="s">
        <v>28</v>
      </c>
      <c r="J376" s="21" t="s">
        <v>37</v>
      </c>
      <c r="K376" s="22" t="s">
        <v>39</v>
      </c>
      <c r="L376" s="21" t="s">
        <v>40</v>
      </c>
      <c r="M376" s="23">
        <v>25</v>
      </c>
      <c r="N376" s="21" t="s">
        <v>41</v>
      </c>
      <c r="O376" s="21" t="s">
        <v>141</v>
      </c>
      <c r="P376" s="21" t="s">
        <v>29</v>
      </c>
      <c r="Q376" s="21" t="s">
        <v>39</v>
      </c>
      <c r="R376" s="21" t="s">
        <v>40</v>
      </c>
      <c r="S376" s="23">
        <v>34</v>
      </c>
      <c r="T376" s="33"/>
      <c r="U376" s="21" t="s">
        <v>290</v>
      </c>
      <c r="V376" s="21">
        <v>1</v>
      </c>
    </row>
    <row r="377" spans="1:22">
      <c r="A377" s="30">
        <v>45096</v>
      </c>
      <c r="B377" s="21" t="s">
        <v>145</v>
      </c>
      <c r="C377" s="21" t="s">
        <v>285</v>
      </c>
      <c r="D377" s="21" t="s">
        <v>23</v>
      </c>
      <c r="E377" s="21" t="s">
        <v>37</v>
      </c>
      <c r="F377" s="21" t="s">
        <v>25</v>
      </c>
      <c r="G377" s="21" t="s">
        <v>26</v>
      </c>
      <c r="H377" s="21" t="s">
        <v>38</v>
      </c>
      <c r="I377" s="21" t="s">
        <v>28</v>
      </c>
      <c r="J377" s="21" t="s">
        <v>37</v>
      </c>
      <c r="K377" s="22" t="s">
        <v>39</v>
      </c>
      <c r="L377" s="21" t="s">
        <v>40</v>
      </c>
      <c r="M377" s="23">
        <v>52</v>
      </c>
      <c r="N377" s="21" t="s">
        <v>38</v>
      </c>
      <c r="O377" s="21" t="s">
        <v>28</v>
      </c>
      <c r="P377" s="21" t="s">
        <v>29</v>
      </c>
      <c r="Q377" s="21" t="s">
        <v>39</v>
      </c>
      <c r="R377" s="21" t="s">
        <v>40</v>
      </c>
      <c r="S377" s="23">
        <v>33</v>
      </c>
      <c r="T377" s="33"/>
      <c r="U377" s="21" t="s">
        <v>293</v>
      </c>
      <c r="V377" s="21">
        <v>1</v>
      </c>
    </row>
    <row r="378" spans="1:22">
      <c r="A378" s="30">
        <v>45096</v>
      </c>
      <c r="B378" s="21" t="s">
        <v>83</v>
      </c>
      <c r="C378" s="21" t="s">
        <v>280</v>
      </c>
      <c r="D378" s="21" t="s">
        <v>23</v>
      </c>
      <c r="E378" s="21" t="s">
        <v>37</v>
      </c>
      <c r="F378" s="21" t="s">
        <v>25</v>
      </c>
      <c r="G378" s="21" t="s">
        <v>26</v>
      </c>
      <c r="H378" s="21" t="s">
        <v>38</v>
      </c>
      <c r="I378" s="21" t="s">
        <v>28</v>
      </c>
      <c r="J378" s="21" t="s">
        <v>29</v>
      </c>
      <c r="K378" s="22" t="s">
        <v>39</v>
      </c>
      <c r="L378" s="21" t="s">
        <v>58</v>
      </c>
      <c r="M378" s="23">
        <v>43</v>
      </c>
      <c r="N378" s="21" t="s">
        <v>27</v>
      </c>
      <c r="O378" s="21" t="s">
        <v>28</v>
      </c>
      <c r="P378" s="21" t="s">
        <v>29</v>
      </c>
      <c r="Q378" s="21" t="s">
        <v>39</v>
      </c>
      <c r="R378" s="21" t="s">
        <v>40</v>
      </c>
      <c r="S378" s="23">
        <v>64</v>
      </c>
      <c r="T378" s="33"/>
      <c r="U378" s="43" t="s">
        <v>292</v>
      </c>
      <c r="V378" s="21">
        <v>1</v>
      </c>
    </row>
    <row r="379" spans="1:22">
      <c r="A379" s="30">
        <v>45097</v>
      </c>
      <c r="B379" s="21" t="s">
        <v>36</v>
      </c>
      <c r="C379" s="21" t="s">
        <v>276</v>
      </c>
      <c r="D379" s="21" t="s">
        <v>51</v>
      </c>
      <c r="E379" s="21" t="s">
        <v>37</v>
      </c>
      <c r="F379" s="21" t="s">
        <v>25</v>
      </c>
      <c r="G379" s="21" t="s">
        <v>26</v>
      </c>
      <c r="H379" s="21" t="s">
        <v>32</v>
      </c>
      <c r="I379" s="21" t="s">
        <v>28</v>
      </c>
      <c r="J379" s="21" t="s">
        <v>29</v>
      </c>
      <c r="K379" s="22" t="s">
        <v>39</v>
      </c>
      <c r="L379" s="21" t="s">
        <v>40</v>
      </c>
      <c r="M379" s="23">
        <v>59</v>
      </c>
      <c r="N379" s="21" t="s">
        <v>38</v>
      </c>
      <c r="O379" s="21" t="s">
        <v>28</v>
      </c>
      <c r="P379" s="21" t="s">
        <v>37</v>
      </c>
      <c r="Q379" s="21" t="s">
        <v>39</v>
      </c>
      <c r="R379" s="21" t="s">
        <v>40</v>
      </c>
      <c r="S379" s="23">
        <v>31</v>
      </c>
      <c r="T379" s="33"/>
      <c r="U379" s="21" t="s">
        <v>294</v>
      </c>
      <c r="V379" s="21">
        <v>1</v>
      </c>
    </row>
    <row r="380" spans="1:22">
      <c r="A380" s="30">
        <v>45109</v>
      </c>
      <c r="B380" s="21" t="s">
        <v>146</v>
      </c>
      <c r="C380" s="21" t="s">
        <v>285</v>
      </c>
      <c r="D380" s="21" t="s">
        <v>23</v>
      </c>
      <c r="E380" s="21" t="s">
        <v>37</v>
      </c>
      <c r="F380" s="21" t="s">
        <v>25</v>
      </c>
      <c r="G380" s="21" t="s">
        <v>275</v>
      </c>
      <c r="H380" s="21" t="s">
        <v>38</v>
      </c>
      <c r="I380" s="21" t="s">
        <v>28</v>
      </c>
      <c r="J380" s="21" t="s">
        <v>37</v>
      </c>
      <c r="K380" s="22" t="s">
        <v>39</v>
      </c>
      <c r="L380" s="21" t="s">
        <v>40</v>
      </c>
      <c r="M380" s="23">
        <v>33</v>
      </c>
      <c r="N380" s="21" t="s">
        <v>288</v>
      </c>
      <c r="O380" s="21" t="s">
        <v>288</v>
      </c>
      <c r="P380" s="21" t="s">
        <v>288</v>
      </c>
      <c r="Q380" s="21" t="s">
        <v>288</v>
      </c>
      <c r="R380" s="21" t="s">
        <v>288</v>
      </c>
      <c r="S380" s="23" t="s">
        <v>288</v>
      </c>
      <c r="T380" s="33"/>
      <c r="U380" s="21" t="s">
        <v>291</v>
      </c>
      <c r="V380" s="21">
        <v>1</v>
      </c>
    </row>
    <row r="381" spans="1:22">
      <c r="A381" s="30">
        <v>45110</v>
      </c>
      <c r="B381" s="21" t="s">
        <v>147</v>
      </c>
      <c r="C381" s="21" t="s">
        <v>283</v>
      </c>
      <c r="D381" s="21" t="s">
        <v>23</v>
      </c>
      <c r="E381" s="21" t="s">
        <v>37</v>
      </c>
      <c r="F381" s="21" t="s">
        <v>50</v>
      </c>
      <c r="G381" s="21" t="s">
        <v>275</v>
      </c>
      <c r="H381" s="21" t="s">
        <v>38</v>
      </c>
      <c r="I381" s="21" t="s">
        <v>28</v>
      </c>
      <c r="J381" s="21" t="s">
        <v>29</v>
      </c>
      <c r="K381" s="22" t="s">
        <v>39</v>
      </c>
      <c r="L381" s="21" t="s">
        <v>40</v>
      </c>
      <c r="M381" s="23">
        <v>33</v>
      </c>
      <c r="N381" s="21" t="s">
        <v>288</v>
      </c>
      <c r="O381" s="21" t="s">
        <v>288</v>
      </c>
      <c r="P381" s="21" t="s">
        <v>288</v>
      </c>
      <c r="Q381" s="21" t="s">
        <v>288</v>
      </c>
      <c r="R381" s="21" t="s">
        <v>288</v>
      </c>
      <c r="S381" s="23" t="s">
        <v>288</v>
      </c>
      <c r="T381" s="33" t="s">
        <v>18</v>
      </c>
      <c r="U381" s="21" t="s">
        <v>291</v>
      </c>
      <c r="V381" s="21">
        <v>1</v>
      </c>
    </row>
    <row r="382" spans="1:22">
      <c r="A382" s="30">
        <v>45111</v>
      </c>
      <c r="B382" s="21" t="s">
        <v>49</v>
      </c>
      <c r="C382" s="21" t="s">
        <v>285</v>
      </c>
      <c r="D382" s="21" t="s">
        <v>23</v>
      </c>
      <c r="E382" s="21" t="s">
        <v>37</v>
      </c>
      <c r="F382" s="21" t="s">
        <v>25</v>
      </c>
      <c r="G382" s="21" t="s">
        <v>137</v>
      </c>
      <c r="H382" s="21" t="s">
        <v>38</v>
      </c>
      <c r="I382" s="21" t="s">
        <v>28</v>
      </c>
      <c r="J382" s="21" t="s">
        <v>37</v>
      </c>
      <c r="K382" s="22" t="s">
        <v>39</v>
      </c>
      <c r="L382" s="21" t="s">
        <v>40</v>
      </c>
      <c r="M382" s="23">
        <v>89</v>
      </c>
      <c r="N382" s="21" t="s">
        <v>288</v>
      </c>
      <c r="O382" s="21" t="s">
        <v>288</v>
      </c>
      <c r="P382" s="21" t="s">
        <v>288</v>
      </c>
      <c r="Q382" s="21" t="s">
        <v>288</v>
      </c>
      <c r="R382" s="21" t="s">
        <v>288</v>
      </c>
      <c r="S382" s="23" t="s">
        <v>288</v>
      </c>
      <c r="T382" s="33"/>
      <c r="U382" s="21" t="s">
        <v>295</v>
      </c>
      <c r="V382" s="21">
        <v>1</v>
      </c>
    </row>
    <row r="383" spans="1:22">
      <c r="A383" s="30">
        <v>45115</v>
      </c>
      <c r="B383" s="21" t="s">
        <v>22</v>
      </c>
      <c r="C383" s="21" t="s">
        <v>283</v>
      </c>
      <c r="D383" s="21" t="s">
        <v>23</v>
      </c>
      <c r="E383" s="21" t="s">
        <v>37</v>
      </c>
      <c r="F383" s="21" t="s">
        <v>25</v>
      </c>
      <c r="G383" s="21" t="s">
        <v>137</v>
      </c>
      <c r="H383" s="21" t="s">
        <v>34</v>
      </c>
      <c r="I383" s="21" t="s">
        <v>28</v>
      </c>
      <c r="J383" s="21" t="s">
        <v>29</v>
      </c>
      <c r="K383" s="22" t="s">
        <v>39</v>
      </c>
      <c r="L383" s="21" t="s">
        <v>40</v>
      </c>
      <c r="M383" s="23">
        <v>43</v>
      </c>
      <c r="N383" s="21" t="s">
        <v>288</v>
      </c>
      <c r="O383" s="21" t="s">
        <v>288</v>
      </c>
      <c r="P383" s="21" t="s">
        <v>288</v>
      </c>
      <c r="Q383" s="21" t="s">
        <v>288</v>
      </c>
      <c r="R383" s="21" t="s">
        <v>288</v>
      </c>
      <c r="S383" s="23" t="s">
        <v>288</v>
      </c>
      <c r="T383" s="33"/>
      <c r="U383" s="43" t="s">
        <v>292</v>
      </c>
      <c r="V383" s="21">
        <v>1</v>
      </c>
    </row>
    <row r="384" spans="1:22">
      <c r="A384" s="30">
        <v>45123</v>
      </c>
      <c r="B384" s="21" t="s">
        <v>148</v>
      </c>
      <c r="C384" s="21" t="s">
        <v>285</v>
      </c>
      <c r="D384" s="21" t="s">
        <v>23</v>
      </c>
      <c r="E384" s="21" t="s">
        <v>37</v>
      </c>
      <c r="F384" s="21" t="s">
        <v>25</v>
      </c>
      <c r="G384" s="21" t="s">
        <v>137</v>
      </c>
      <c r="H384" s="21" t="s">
        <v>38</v>
      </c>
      <c r="I384" s="21" t="s">
        <v>28</v>
      </c>
      <c r="J384" s="21" t="s">
        <v>37</v>
      </c>
      <c r="K384" s="22" t="s">
        <v>39</v>
      </c>
      <c r="L384" s="21" t="s">
        <v>40</v>
      </c>
      <c r="M384" s="23">
        <v>43</v>
      </c>
      <c r="N384" s="21" t="s">
        <v>38</v>
      </c>
      <c r="O384" s="21" t="s">
        <v>28</v>
      </c>
      <c r="P384" s="21" t="s">
        <v>37</v>
      </c>
      <c r="Q384" s="21" t="s">
        <v>39</v>
      </c>
      <c r="R384" s="21" t="s">
        <v>40</v>
      </c>
      <c r="S384" s="23">
        <v>34</v>
      </c>
      <c r="T384" s="33"/>
      <c r="U384" s="43" t="s">
        <v>292</v>
      </c>
      <c r="V384" s="21">
        <v>1</v>
      </c>
    </row>
    <row r="385" spans="1:22">
      <c r="A385" s="30">
        <v>45131</v>
      </c>
      <c r="B385" s="21" t="s">
        <v>148</v>
      </c>
      <c r="C385" s="21" t="s">
        <v>285</v>
      </c>
      <c r="D385" s="21"/>
      <c r="E385" s="21"/>
      <c r="F385" s="21"/>
      <c r="G385" s="21" t="s">
        <v>275</v>
      </c>
      <c r="H385" s="21"/>
      <c r="I385" s="21"/>
      <c r="J385" s="21"/>
      <c r="K385" s="22"/>
      <c r="L385" s="21"/>
      <c r="M385" s="23" t="s">
        <v>288</v>
      </c>
      <c r="N385" s="21" t="s">
        <v>38</v>
      </c>
      <c r="O385" s="21" t="s">
        <v>28</v>
      </c>
      <c r="P385" s="21" t="s">
        <v>37</v>
      </c>
      <c r="Q385" s="21" t="s">
        <v>39</v>
      </c>
      <c r="R385" s="21" t="s">
        <v>40</v>
      </c>
      <c r="S385" s="23">
        <v>38</v>
      </c>
      <c r="T385" s="33"/>
      <c r="U385" s="21" t="s">
        <v>296</v>
      </c>
      <c r="V385" s="21">
        <v>1</v>
      </c>
    </row>
    <row r="386" spans="1:22">
      <c r="A386" s="30">
        <v>45129</v>
      </c>
      <c r="B386" s="21" t="s">
        <v>118</v>
      </c>
      <c r="C386" s="21" t="s">
        <v>283</v>
      </c>
      <c r="D386" s="21" t="s">
        <v>23</v>
      </c>
      <c r="E386" s="21" t="s">
        <v>37</v>
      </c>
      <c r="F386" s="21" t="s">
        <v>50</v>
      </c>
      <c r="G386" s="21" t="s">
        <v>275</v>
      </c>
      <c r="H386" s="21" t="s">
        <v>38</v>
      </c>
      <c r="I386" s="21" t="s">
        <v>28</v>
      </c>
      <c r="J386" s="21" t="s">
        <v>29</v>
      </c>
      <c r="K386" s="22" t="s">
        <v>39</v>
      </c>
      <c r="L386" s="21" t="s">
        <v>40</v>
      </c>
      <c r="M386" s="23">
        <v>27</v>
      </c>
      <c r="N386" s="21" t="s">
        <v>288</v>
      </c>
      <c r="O386" s="21" t="s">
        <v>288</v>
      </c>
      <c r="P386" s="21" t="s">
        <v>288</v>
      </c>
      <c r="Q386" s="21" t="s">
        <v>288</v>
      </c>
      <c r="R386" s="21" t="s">
        <v>288</v>
      </c>
      <c r="S386" s="23" t="s">
        <v>288</v>
      </c>
      <c r="T386" s="33" t="s">
        <v>18</v>
      </c>
      <c r="U386" s="21" t="s">
        <v>291</v>
      </c>
      <c r="V386" s="21">
        <v>1</v>
      </c>
    </row>
    <row r="387" spans="1:22">
      <c r="A387" s="30">
        <v>45110</v>
      </c>
      <c r="B387" s="21" t="s">
        <v>143</v>
      </c>
      <c r="C387" s="21" t="s">
        <v>285</v>
      </c>
      <c r="D387" s="21" t="s">
        <v>23</v>
      </c>
      <c r="E387" s="21" t="s">
        <v>37</v>
      </c>
      <c r="F387" s="21" t="s">
        <v>25</v>
      </c>
      <c r="G387" s="21" t="s">
        <v>26</v>
      </c>
      <c r="H387" s="21" t="s">
        <v>38</v>
      </c>
      <c r="I387" s="21" t="s">
        <v>28</v>
      </c>
      <c r="J387" s="21" t="s">
        <v>37</v>
      </c>
      <c r="K387" s="22" t="s">
        <v>39</v>
      </c>
      <c r="L387" s="21" t="s">
        <v>40</v>
      </c>
      <c r="M387" s="23">
        <v>23</v>
      </c>
      <c r="N387" s="21" t="s">
        <v>152</v>
      </c>
      <c r="O387" s="21" t="s">
        <v>141</v>
      </c>
      <c r="P387" s="21" t="s">
        <v>29</v>
      </c>
      <c r="Q387" s="21" t="s">
        <v>39</v>
      </c>
      <c r="R387" s="21" t="s">
        <v>40</v>
      </c>
      <c r="S387" s="23">
        <v>52</v>
      </c>
      <c r="T387" s="33"/>
      <c r="U387" s="21" t="s">
        <v>290</v>
      </c>
      <c r="V387" s="21">
        <v>1</v>
      </c>
    </row>
    <row r="388" spans="1:22">
      <c r="A388" s="30">
        <v>45124</v>
      </c>
      <c r="B388" s="21" t="s">
        <v>36</v>
      </c>
      <c r="C388" s="21" t="s">
        <v>276</v>
      </c>
      <c r="D388" s="21" t="s">
        <v>23</v>
      </c>
      <c r="E388" s="21" t="s">
        <v>37</v>
      </c>
      <c r="F388" s="21" t="s">
        <v>50</v>
      </c>
      <c r="G388" s="21" t="s">
        <v>275</v>
      </c>
      <c r="H388" s="21" t="s">
        <v>34</v>
      </c>
      <c r="I388" s="21" t="s">
        <v>28</v>
      </c>
      <c r="J388" s="21" t="s">
        <v>37</v>
      </c>
      <c r="K388" s="22" t="s">
        <v>39</v>
      </c>
      <c r="L388" s="21" t="s">
        <v>40</v>
      </c>
      <c r="M388" s="23">
        <v>38</v>
      </c>
      <c r="N388" s="21" t="s">
        <v>152</v>
      </c>
      <c r="O388" s="21" t="s">
        <v>141</v>
      </c>
      <c r="P388" s="21" t="s">
        <v>29</v>
      </c>
      <c r="Q388" s="21" t="s">
        <v>39</v>
      </c>
      <c r="R388" s="21" t="s">
        <v>40</v>
      </c>
      <c r="S388" s="23">
        <v>28</v>
      </c>
      <c r="T388" s="33"/>
      <c r="U388" s="43" t="s">
        <v>292</v>
      </c>
      <c r="V388" s="21">
        <v>1</v>
      </c>
    </row>
    <row r="389" spans="1:22">
      <c r="A389" s="30">
        <v>45126</v>
      </c>
      <c r="B389" s="21" t="s">
        <v>74</v>
      </c>
      <c r="C389" s="21" t="s">
        <v>280</v>
      </c>
      <c r="D389" s="21" t="s">
        <v>23</v>
      </c>
      <c r="E389" s="21" t="s">
        <v>37</v>
      </c>
      <c r="F389" s="21" t="s">
        <v>25</v>
      </c>
      <c r="G389" s="21" t="s">
        <v>26</v>
      </c>
      <c r="H389" s="21" t="s">
        <v>34</v>
      </c>
      <c r="I389" s="21" t="s">
        <v>28</v>
      </c>
      <c r="J389" s="21" t="s">
        <v>29</v>
      </c>
      <c r="K389" s="22" t="s">
        <v>149</v>
      </c>
      <c r="L389" s="21" t="s">
        <v>40</v>
      </c>
      <c r="M389" s="23">
        <v>70</v>
      </c>
      <c r="N389" s="21" t="s">
        <v>38</v>
      </c>
      <c r="O389" s="21" t="s">
        <v>28</v>
      </c>
      <c r="P389" s="21" t="s">
        <v>37</v>
      </c>
      <c r="Q389" s="21" t="s">
        <v>30</v>
      </c>
      <c r="R389" s="21" t="s">
        <v>288</v>
      </c>
      <c r="S389" s="23">
        <v>43</v>
      </c>
      <c r="T389" s="33"/>
      <c r="U389" s="21" t="s">
        <v>295</v>
      </c>
      <c r="V389" s="21">
        <v>1</v>
      </c>
    </row>
    <row r="390" spans="1:22">
      <c r="A390" s="30">
        <v>45126</v>
      </c>
      <c r="B390" s="21" t="s">
        <v>96</v>
      </c>
      <c r="C390" s="21" t="s">
        <v>278</v>
      </c>
      <c r="D390" s="21" t="s">
        <v>23</v>
      </c>
      <c r="E390" s="21" t="s">
        <v>37</v>
      </c>
      <c r="F390" s="21" t="s">
        <v>25</v>
      </c>
      <c r="G390" s="21" t="s">
        <v>26</v>
      </c>
      <c r="H390" s="21" t="s">
        <v>38</v>
      </c>
      <c r="I390" s="21" t="s">
        <v>28</v>
      </c>
      <c r="J390" s="21" t="s">
        <v>37</v>
      </c>
      <c r="K390" s="22" t="s">
        <v>39</v>
      </c>
      <c r="L390" s="21" t="s">
        <v>40</v>
      </c>
      <c r="M390" s="23">
        <v>64</v>
      </c>
      <c r="N390" s="21" t="s">
        <v>152</v>
      </c>
      <c r="O390" s="21" t="s">
        <v>141</v>
      </c>
      <c r="P390" s="21" t="s">
        <v>29</v>
      </c>
      <c r="Q390" s="21" t="s">
        <v>39</v>
      </c>
      <c r="R390" s="21" t="s">
        <v>40</v>
      </c>
      <c r="S390" s="23">
        <v>48</v>
      </c>
      <c r="T390" s="33"/>
      <c r="U390" s="21" t="s">
        <v>294</v>
      </c>
      <c r="V390" s="21">
        <v>1</v>
      </c>
    </row>
    <row r="391" spans="1:22">
      <c r="A391" s="30">
        <v>45127</v>
      </c>
      <c r="B391" s="21" t="s">
        <v>36</v>
      </c>
      <c r="C391" s="21" t="s">
        <v>276</v>
      </c>
      <c r="D391" s="21" t="s">
        <v>23</v>
      </c>
      <c r="E391" s="21" t="s">
        <v>37</v>
      </c>
      <c r="F391" s="21" t="s">
        <v>25</v>
      </c>
      <c r="G391" s="21" t="s">
        <v>26</v>
      </c>
      <c r="H391" s="21" t="s">
        <v>27</v>
      </c>
      <c r="I391" s="21" t="s">
        <v>28</v>
      </c>
      <c r="J391" s="21" t="s">
        <v>29</v>
      </c>
      <c r="K391" s="22" t="s">
        <v>39</v>
      </c>
      <c r="L391" s="21" t="s">
        <v>40</v>
      </c>
      <c r="M391" s="23">
        <v>60</v>
      </c>
      <c r="N391" s="21" t="s">
        <v>38</v>
      </c>
      <c r="O391" s="21" t="s">
        <v>28</v>
      </c>
      <c r="P391" s="21" t="s">
        <v>37</v>
      </c>
      <c r="Q391" s="21" t="s">
        <v>39</v>
      </c>
      <c r="R391" s="21" t="s">
        <v>40</v>
      </c>
      <c r="S391" s="23">
        <v>26</v>
      </c>
      <c r="T391" s="33"/>
      <c r="U391" s="21" t="s">
        <v>294</v>
      </c>
      <c r="V391" s="21">
        <v>1</v>
      </c>
    </row>
    <row r="392" spans="1:22">
      <c r="A392" s="30">
        <v>45128</v>
      </c>
      <c r="B392" s="21" t="s">
        <v>70</v>
      </c>
      <c r="C392" s="21" t="s">
        <v>276</v>
      </c>
      <c r="D392" s="21" t="s">
        <v>23</v>
      </c>
      <c r="E392" s="21" t="s">
        <v>37</v>
      </c>
      <c r="F392" s="21" t="s">
        <v>25</v>
      </c>
      <c r="G392" s="21" t="s">
        <v>26</v>
      </c>
      <c r="H392" s="21" t="s">
        <v>38</v>
      </c>
      <c r="I392" s="21" t="s">
        <v>28</v>
      </c>
      <c r="J392" s="21" t="s">
        <v>37</v>
      </c>
      <c r="K392" s="22" t="s">
        <v>39</v>
      </c>
      <c r="L392" s="21" t="s">
        <v>40</v>
      </c>
      <c r="M392" s="23">
        <v>28</v>
      </c>
      <c r="N392" s="21" t="s">
        <v>34</v>
      </c>
      <c r="O392" s="21" t="s">
        <v>141</v>
      </c>
      <c r="P392" s="21" t="s">
        <v>29</v>
      </c>
      <c r="Q392" s="21" t="s">
        <v>39</v>
      </c>
      <c r="R392" s="21" t="s">
        <v>40</v>
      </c>
      <c r="S392" s="23">
        <v>16</v>
      </c>
      <c r="T392" s="33"/>
      <c r="U392" s="21" t="s">
        <v>291</v>
      </c>
      <c r="V392" s="21">
        <v>1</v>
      </c>
    </row>
    <row r="393" spans="1:22">
      <c r="A393" s="30">
        <v>45129</v>
      </c>
      <c r="B393" s="21" t="s">
        <v>55</v>
      </c>
      <c r="C393" s="21" t="s">
        <v>279</v>
      </c>
      <c r="D393" s="21" t="s">
        <v>23</v>
      </c>
      <c r="E393" s="21" t="s">
        <v>37</v>
      </c>
      <c r="F393" s="21" t="s">
        <v>25</v>
      </c>
      <c r="G393" s="21" t="s">
        <v>26</v>
      </c>
      <c r="H393" s="21" t="s">
        <v>34</v>
      </c>
      <c r="I393" s="21" t="s">
        <v>28</v>
      </c>
      <c r="J393" s="21" t="s">
        <v>37</v>
      </c>
      <c r="K393" s="22" t="s">
        <v>39</v>
      </c>
      <c r="L393" s="21" t="s">
        <v>40</v>
      </c>
      <c r="M393" s="23">
        <v>36</v>
      </c>
      <c r="N393" s="21" t="s">
        <v>34</v>
      </c>
      <c r="O393" s="21" t="s">
        <v>28</v>
      </c>
      <c r="P393" s="21" t="s">
        <v>29</v>
      </c>
      <c r="Q393" s="21" t="s">
        <v>30</v>
      </c>
      <c r="R393" s="21" t="s">
        <v>288</v>
      </c>
      <c r="S393" s="23" t="s">
        <v>288</v>
      </c>
      <c r="T393" s="33"/>
      <c r="U393" s="43" t="s">
        <v>292</v>
      </c>
      <c r="V393" s="21">
        <v>1</v>
      </c>
    </row>
    <row r="394" spans="1:22">
      <c r="A394" s="30">
        <v>45130</v>
      </c>
      <c r="B394" s="21" t="s">
        <v>48</v>
      </c>
      <c r="C394" s="21" t="s">
        <v>281</v>
      </c>
      <c r="D394" s="21" t="s">
        <v>23</v>
      </c>
      <c r="E394" s="21" t="s">
        <v>37</v>
      </c>
      <c r="F394" s="21" t="s">
        <v>25</v>
      </c>
      <c r="G394" s="21" t="s">
        <v>26</v>
      </c>
      <c r="H394" s="21" t="s">
        <v>38</v>
      </c>
      <c r="I394" s="21" t="s">
        <v>28</v>
      </c>
      <c r="J394" s="21" t="s">
        <v>37</v>
      </c>
      <c r="K394" s="22" t="s">
        <v>39</v>
      </c>
      <c r="L394" s="21" t="s">
        <v>40</v>
      </c>
      <c r="M394" s="23">
        <v>20</v>
      </c>
      <c r="N394" s="21" t="s">
        <v>38</v>
      </c>
      <c r="O394" s="21" t="s">
        <v>28</v>
      </c>
      <c r="P394" s="21" t="s">
        <v>29</v>
      </c>
      <c r="Q394" s="21" t="s">
        <v>39</v>
      </c>
      <c r="R394" s="21" t="s">
        <v>40</v>
      </c>
      <c r="S394" s="23">
        <v>26</v>
      </c>
      <c r="T394" s="33"/>
      <c r="U394" s="21" t="s">
        <v>290</v>
      </c>
      <c r="V394" s="21">
        <v>1</v>
      </c>
    </row>
    <row r="395" spans="1:22">
      <c r="A395" s="30">
        <v>45134</v>
      </c>
      <c r="B395" s="21" t="s">
        <v>74</v>
      </c>
      <c r="C395" s="21" t="s">
        <v>280</v>
      </c>
      <c r="D395" s="21" t="s">
        <v>23</v>
      </c>
      <c r="E395" s="21" t="s">
        <v>37</v>
      </c>
      <c r="F395" s="21" t="s">
        <v>25</v>
      </c>
      <c r="G395" s="21" t="s">
        <v>26</v>
      </c>
      <c r="H395" s="21" t="s">
        <v>59</v>
      </c>
      <c r="I395" s="21" t="s">
        <v>141</v>
      </c>
      <c r="J395" s="21" t="s">
        <v>29</v>
      </c>
      <c r="K395" s="22" t="s">
        <v>39</v>
      </c>
      <c r="L395" s="21" t="s">
        <v>40</v>
      </c>
      <c r="M395" s="23">
        <v>50</v>
      </c>
      <c r="N395" s="21" t="s">
        <v>38</v>
      </c>
      <c r="O395" s="21" t="s">
        <v>28</v>
      </c>
      <c r="P395" s="21" t="s">
        <v>37</v>
      </c>
      <c r="Q395" s="21" t="s">
        <v>30</v>
      </c>
      <c r="R395" s="21" t="s">
        <v>288</v>
      </c>
      <c r="S395" s="23">
        <v>24</v>
      </c>
      <c r="T395" s="33"/>
      <c r="U395" s="21" t="s">
        <v>293</v>
      </c>
      <c r="V395" s="21">
        <v>1</v>
      </c>
    </row>
    <row r="396" spans="1:22">
      <c r="A396" s="30">
        <v>45135</v>
      </c>
      <c r="B396" s="21" t="s">
        <v>150</v>
      </c>
      <c r="C396" s="21" t="s">
        <v>281</v>
      </c>
      <c r="D396" s="21" t="s">
        <v>23</v>
      </c>
      <c r="E396" s="21" t="s">
        <v>37</v>
      </c>
      <c r="F396" s="21" t="s">
        <v>25</v>
      </c>
      <c r="G396" s="21" t="s">
        <v>26</v>
      </c>
      <c r="H396" s="21" t="s">
        <v>79</v>
      </c>
      <c r="I396" s="21" t="s">
        <v>28</v>
      </c>
      <c r="J396" s="21" t="s">
        <v>37</v>
      </c>
      <c r="K396" s="22" t="s">
        <v>39</v>
      </c>
      <c r="L396" s="21" t="s">
        <v>40</v>
      </c>
      <c r="M396" s="23">
        <v>20</v>
      </c>
      <c r="N396" s="21" t="s">
        <v>288</v>
      </c>
      <c r="O396" s="21" t="s">
        <v>288</v>
      </c>
      <c r="P396" s="21" t="s">
        <v>288</v>
      </c>
      <c r="Q396" s="21" t="s">
        <v>288</v>
      </c>
      <c r="R396" s="21" t="s">
        <v>288</v>
      </c>
      <c r="S396" s="23" t="s">
        <v>288</v>
      </c>
      <c r="T396" s="33"/>
      <c r="U396" s="21" t="s">
        <v>290</v>
      </c>
      <c r="V396" s="21">
        <v>1</v>
      </c>
    </row>
    <row r="397" spans="1:22">
      <c r="A397" s="30">
        <v>45109</v>
      </c>
      <c r="B397" s="21" t="s">
        <v>146</v>
      </c>
      <c r="C397" s="21" t="s">
        <v>285</v>
      </c>
      <c r="D397" s="21" t="s">
        <v>23</v>
      </c>
      <c r="E397" s="21" t="s">
        <v>37</v>
      </c>
      <c r="F397" s="21" t="s">
        <v>25</v>
      </c>
      <c r="G397" s="21" t="s">
        <v>26</v>
      </c>
      <c r="H397" s="21" t="s">
        <v>38</v>
      </c>
      <c r="I397" s="21" t="s">
        <v>28</v>
      </c>
      <c r="J397" s="21" t="s">
        <v>37</v>
      </c>
      <c r="K397" s="22" t="s">
        <v>39</v>
      </c>
      <c r="L397" s="21" t="s">
        <v>40</v>
      </c>
      <c r="M397" s="23">
        <v>29</v>
      </c>
      <c r="N397" s="21" t="s">
        <v>41</v>
      </c>
      <c r="O397" s="21" t="s">
        <v>141</v>
      </c>
      <c r="P397" s="21" t="s">
        <v>29</v>
      </c>
      <c r="Q397" s="21" t="s">
        <v>39</v>
      </c>
      <c r="R397" s="21" t="s">
        <v>40</v>
      </c>
      <c r="S397" s="23">
        <v>59</v>
      </c>
      <c r="T397" s="33"/>
      <c r="U397" s="21" t="s">
        <v>291</v>
      </c>
      <c r="V397" s="21">
        <v>1</v>
      </c>
    </row>
    <row r="398" spans="1:22">
      <c r="A398" s="30">
        <v>45111</v>
      </c>
      <c r="B398" s="21" t="s">
        <v>74</v>
      </c>
      <c r="C398" s="21" t="s">
        <v>280</v>
      </c>
      <c r="D398" s="21" t="s">
        <v>23</v>
      </c>
      <c r="E398" s="21" t="s">
        <v>37</v>
      </c>
      <c r="F398" s="21" t="s">
        <v>25</v>
      </c>
      <c r="G398" s="21" t="s">
        <v>26</v>
      </c>
      <c r="H398" s="21" t="s">
        <v>152</v>
      </c>
      <c r="I398" s="21" t="s">
        <v>141</v>
      </c>
      <c r="J398" s="21" t="s">
        <v>29</v>
      </c>
      <c r="K398" s="22" t="s">
        <v>39</v>
      </c>
      <c r="L398" s="21" t="s">
        <v>40</v>
      </c>
      <c r="M398" s="23">
        <v>24</v>
      </c>
      <c r="N398" s="21" t="s">
        <v>27</v>
      </c>
      <c r="O398" s="21" t="s">
        <v>28</v>
      </c>
      <c r="P398" s="21" t="s">
        <v>29</v>
      </c>
      <c r="Q398" s="21" t="s">
        <v>39</v>
      </c>
      <c r="R398" s="21" t="s">
        <v>40</v>
      </c>
      <c r="S398" s="23">
        <v>58</v>
      </c>
      <c r="T398" s="33"/>
      <c r="U398" s="21" t="s">
        <v>290</v>
      </c>
      <c r="V398" s="21">
        <v>1</v>
      </c>
    </row>
    <row r="399" spans="1:22">
      <c r="A399" s="30">
        <v>45114</v>
      </c>
      <c r="B399" s="21" t="s">
        <v>151</v>
      </c>
      <c r="C399" s="21" t="s">
        <v>278</v>
      </c>
      <c r="D399" s="21" t="s">
        <v>23</v>
      </c>
      <c r="E399" s="21" t="s">
        <v>37</v>
      </c>
      <c r="F399" s="21" t="s">
        <v>25</v>
      </c>
      <c r="G399" s="21" t="s">
        <v>26</v>
      </c>
      <c r="H399" s="21" t="s">
        <v>32</v>
      </c>
      <c r="I399" s="21" t="s">
        <v>28</v>
      </c>
      <c r="J399" s="21" t="s">
        <v>29</v>
      </c>
      <c r="K399" s="22" t="s">
        <v>39</v>
      </c>
      <c r="L399" s="21" t="s">
        <v>40</v>
      </c>
      <c r="M399" s="23">
        <v>65</v>
      </c>
      <c r="N399" s="21" t="s">
        <v>38</v>
      </c>
      <c r="O399" s="21" t="s">
        <v>28</v>
      </c>
      <c r="P399" s="21" t="s">
        <v>37</v>
      </c>
      <c r="Q399" s="21" t="s">
        <v>39</v>
      </c>
      <c r="R399" s="21" t="s">
        <v>40</v>
      </c>
      <c r="S399" s="23">
        <v>40</v>
      </c>
      <c r="T399" s="33"/>
      <c r="U399" s="21" t="s">
        <v>294</v>
      </c>
      <c r="V399" s="21">
        <v>1</v>
      </c>
    </row>
    <row r="400" spans="1:22">
      <c r="A400" s="30">
        <v>45116</v>
      </c>
      <c r="B400" s="21" t="s">
        <v>72</v>
      </c>
      <c r="C400" s="21" t="s">
        <v>279</v>
      </c>
      <c r="D400" s="21" t="s">
        <v>23</v>
      </c>
      <c r="E400" s="21" t="s">
        <v>37</v>
      </c>
      <c r="F400" s="21" t="s">
        <v>25</v>
      </c>
      <c r="G400" s="21" t="s">
        <v>26</v>
      </c>
      <c r="H400" s="21" t="s">
        <v>38</v>
      </c>
      <c r="I400" s="21" t="s">
        <v>28</v>
      </c>
      <c r="J400" s="21" t="s">
        <v>29</v>
      </c>
      <c r="K400" s="22" t="s">
        <v>39</v>
      </c>
      <c r="L400" s="21" t="s">
        <v>40</v>
      </c>
      <c r="M400" s="23" t="s">
        <v>288</v>
      </c>
      <c r="N400" s="21" t="s">
        <v>38</v>
      </c>
      <c r="O400" s="21" t="s">
        <v>28</v>
      </c>
      <c r="P400" s="21" t="s">
        <v>29</v>
      </c>
      <c r="Q400" s="21" t="s">
        <v>39</v>
      </c>
      <c r="R400" s="21" t="s">
        <v>40</v>
      </c>
      <c r="S400" s="23">
        <v>38</v>
      </c>
      <c r="T400" s="33"/>
      <c r="U400" s="21" t="s">
        <v>296</v>
      </c>
      <c r="V400" s="21">
        <v>1</v>
      </c>
    </row>
    <row r="401" spans="1:22">
      <c r="A401" s="30">
        <v>45118</v>
      </c>
      <c r="B401" s="21" t="s">
        <v>36</v>
      </c>
      <c r="C401" s="21" t="s">
        <v>276</v>
      </c>
      <c r="D401" s="21" t="s">
        <v>23</v>
      </c>
      <c r="E401" s="21" t="s">
        <v>37</v>
      </c>
      <c r="F401" s="21" t="s">
        <v>25</v>
      </c>
      <c r="G401" s="21" t="s">
        <v>26</v>
      </c>
      <c r="H401" s="21" t="s">
        <v>38</v>
      </c>
      <c r="I401" s="21" t="s">
        <v>28</v>
      </c>
      <c r="J401" s="21" t="s">
        <v>37</v>
      </c>
      <c r="K401" s="22" t="s">
        <v>39</v>
      </c>
      <c r="L401" s="21" t="s">
        <v>40</v>
      </c>
      <c r="M401" s="23">
        <v>27</v>
      </c>
      <c r="N401" s="21" t="s">
        <v>38</v>
      </c>
      <c r="O401" s="21" t="s">
        <v>28</v>
      </c>
      <c r="P401" s="21" t="s">
        <v>37</v>
      </c>
      <c r="Q401" s="21" t="s">
        <v>39</v>
      </c>
      <c r="R401" s="21" t="s">
        <v>40</v>
      </c>
      <c r="S401" s="23">
        <v>25</v>
      </c>
      <c r="T401" s="33"/>
      <c r="U401" s="21" t="s">
        <v>291</v>
      </c>
      <c r="V401" s="21">
        <v>1</v>
      </c>
    </row>
    <row r="402" spans="1:22">
      <c r="A402" s="30">
        <v>45119</v>
      </c>
      <c r="B402" s="21" t="s">
        <v>106</v>
      </c>
      <c r="C402" s="21" t="s">
        <v>281</v>
      </c>
      <c r="D402" s="21" t="s">
        <v>23</v>
      </c>
      <c r="E402" s="21" t="s">
        <v>37</v>
      </c>
      <c r="F402" s="21" t="s">
        <v>25</v>
      </c>
      <c r="G402" s="21" t="s">
        <v>26</v>
      </c>
      <c r="H402" s="21" t="s">
        <v>38</v>
      </c>
      <c r="I402" s="21" t="s">
        <v>28</v>
      </c>
      <c r="J402" s="21" t="s">
        <v>29</v>
      </c>
      <c r="K402" s="22" t="s">
        <v>39</v>
      </c>
      <c r="L402" s="21" t="s">
        <v>40</v>
      </c>
      <c r="M402" s="23">
        <v>33</v>
      </c>
      <c r="N402" s="21" t="s">
        <v>38</v>
      </c>
      <c r="O402" s="21" t="s">
        <v>28</v>
      </c>
      <c r="P402" s="21" t="s">
        <v>37</v>
      </c>
      <c r="Q402" s="21" t="s">
        <v>39</v>
      </c>
      <c r="R402" s="21" t="s">
        <v>40</v>
      </c>
      <c r="S402" s="23">
        <v>50</v>
      </c>
      <c r="T402" s="33"/>
      <c r="U402" s="21" t="s">
        <v>291</v>
      </c>
      <c r="V402" s="21">
        <v>1</v>
      </c>
    </row>
    <row r="403" spans="1:22">
      <c r="A403" s="30">
        <v>45121</v>
      </c>
      <c r="B403" s="21" t="s">
        <v>95</v>
      </c>
      <c r="C403" s="21" t="s">
        <v>278</v>
      </c>
      <c r="D403" s="21" t="s">
        <v>23</v>
      </c>
      <c r="E403" s="21" t="s">
        <v>37</v>
      </c>
      <c r="F403" s="21" t="s">
        <v>25</v>
      </c>
      <c r="G403" s="21" t="s">
        <v>26</v>
      </c>
      <c r="H403" s="21" t="s">
        <v>38</v>
      </c>
      <c r="I403" s="21" t="s">
        <v>28</v>
      </c>
      <c r="J403" s="21" t="s">
        <v>29</v>
      </c>
      <c r="K403" s="22" t="s">
        <v>39</v>
      </c>
      <c r="L403" s="21" t="s">
        <v>40</v>
      </c>
      <c r="M403" s="23" t="s">
        <v>288</v>
      </c>
      <c r="N403" s="21" t="s">
        <v>38</v>
      </c>
      <c r="O403" s="21" t="s">
        <v>28</v>
      </c>
      <c r="P403" s="21" t="s">
        <v>29</v>
      </c>
      <c r="Q403" s="21" t="s">
        <v>39</v>
      </c>
      <c r="R403" s="21" t="s">
        <v>40</v>
      </c>
      <c r="S403" s="23">
        <v>29</v>
      </c>
      <c r="T403" s="33"/>
      <c r="U403" s="21" t="s">
        <v>296</v>
      </c>
      <c r="V403" s="21">
        <v>1</v>
      </c>
    </row>
    <row r="404" spans="1:22">
      <c r="A404" s="30">
        <v>45123</v>
      </c>
      <c r="B404" s="21" t="s">
        <v>35</v>
      </c>
      <c r="C404" s="21" t="s">
        <v>276</v>
      </c>
      <c r="D404" s="21" t="s">
        <v>23</v>
      </c>
      <c r="E404" s="21" t="s">
        <v>37</v>
      </c>
      <c r="F404" s="21" t="s">
        <v>50</v>
      </c>
      <c r="G404" s="21" t="s">
        <v>275</v>
      </c>
      <c r="H404" s="21" t="s">
        <v>34</v>
      </c>
      <c r="I404" s="21" t="s">
        <v>28</v>
      </c>
      <c r="J404" s="21" t="s">
        <v>29</v>
      </c>
      <c r="K404" s="22" t="s">
        <v>39</v>
      </c>
      <c r="L404" s="21" t="s">
        <v>58</v>
      </c>
      <c r="M404" s="23">
        <v>58</v>
      </c>
      <c r="N404" s="21" t="s">
        <v>288</v>
      </c>
      <c r="O404" s="21" t="s">
        <v>288</v>
      </c>
      <c r="P404" s="21" t="s">
        <v>288</v>
      </c>
      <c r="Q404" s="21" t="s">
        <v>288</v>
      </c>
      <c r="R404" s="21" t="s">
        <v>288</v>
      </c>
      <c r="S404" s="23" t="s">
        <v>288</v>
      </c>
      <c r="T404" s="33" t="s">
        <v>18</v>
      </c>
      <c r="U404" s="21" t="s">
        <v>294</v>
      </c>
      <c r="V404" s="21">
        <v>1</v>
      </c>
    </row>
    <row r="405" spans="1:22">
      <c r="A405" s="30">
        <v>45123</v>
      </c>
      <c r="B405" s="21" t="s">
        <v>107</v>
      </c>
      <c r="C405" s="21" t="s">
        <v>280</v>
      </c>
      <c r="D405" s="21" t="s">
        <v>23</v>
      </c>
      <c r="E405" s="21" t="s">
        <v>37</v>
      </c>
      <c r="F405" s="21" t="s">
        <v>25</v>
      </c>
      <c r="G405" s="21" t="s">
        <v>26</v>
      </c>
      <c r="H405" s="21" t="s">
        <v>38</v>
      </c>
      <c r="I405" s="21" t="s">
        <v>28</v>
      </c>
      <c r="J405" s="21" t="s">
        <v>37</v>
      </c>
      <c r="K405" s="22" t="s">
        <v>39</v>
      </c>
      <c r="L405" s="21" t="s">
        <v>40</v>
      </c>
      <c r="M405" s="23">
        <v>35</v>
      </c>
      <c r="N405" s="21" t="s">
        <v>27</v>
      </c>
      <c r="O405" s="21" t="s">
        <v>28</v>
      </c>
      <c r="P405" s="21" t="s">
        <v>29</v>
      </c>
      <c r="Q405" s="21" t="s">
        <v>288</v>
      </c>
      <c r="R405" s="21" t="s">
        <v>288</v>
      </c>
      <c r="S405" s="23" t="s">
        <v>288</v>
      </c>
      <c r="T405" s="33"/>
      <c r="U405" s="21" t="s">
        <v>291</v>
      </c>
      <c r="V405" s="21">
        <v>1</v>
      </c>
    </row>
    <row r="406" spans="1:22">
      <c r="A406" s="30">
        <v>45140</v>
      </c>
      <c r="B406" s="21" t="s">
        <v>36</v>
      </c>
      <c r="C406" s="21" t="s">
        <v>276</v>
      </c>
      <c r="D406" s="21" t="s">
        <v>23</v>
      </c>
      <c r="E406" s="21" t="s">
        <v>37</v>
      </c>
      <c r="F406" s="21" t="s">
        <v>25</v>
      </c>
      <c r="G406" s="21" t="s">
        <v>275</v>
      </c>
      <c r="H406" s="21" t="s">
        <v>34</v>
      </c>
      <c r="I406" s="21" t="s">
        <v>141</v>
      </c>
      <c r="J406" s="21" t="s">
        <v>29</v>
      </c>
      <c r="K406" s="22" t="s">
        <v>39</v>
      </c>
      <c r="L406" s="21" t="s">
        <v>40</v>
      </c>
      <c r="M406" s="23">
        <v>68</v>
      </c>
      <c r="N406" s="21" t="s">
        <v>288</v>
      </c>
      <c r="O406" s="21" t="s">
        <v>288</v>
      </c>
      <c r="P406" s="21" t="s">
        <v>288</v>
      </c>
      <c r="Q406" s="21" t="s">
        <v>288</v>
      </c>
      <c r="R406" s="21" t="s">
        <v>288</v>
      </c>
      <c r="S406" s="23">
        <v>17</v>
      </c>
      <c r="T406" s="33" t="s">
        <v>18</v>
      </c>
      <c r="U406" s="21" t="s">
        <v>295</v>
      </c>
      <c r="V406" s="21">
        <v>1</v>
      </c>
    </row>
    <row r="407" spans="1:22">
      <c r="A407" s="30">
        <v>45142</v>
      </c>
      <c r="B407" s="21" t="s">
        <v>104</v>
      </c>
      <c r="C407" s="21" t="s">
        <v>282</v>
      </c>
      <c r="D407" s="21" t="s">
        <v>23</v>
      </c>
      <c r="E407" s="21" t="s">
        <v>37</v>
      </c>
      <c r="F407" s="21" t="s">
        <v>25</v>
      </c>
      <c r="G407" s="21" t="s">
        <v>26</v>
      </c>
      <c r="H407" s="21" t="s">
        <v>38</v>
      </c>
      <c r="I407" s="21" t="s">
        <v>28</v>
      </c>
      <c r="J407" s="21" t="s">
        <v>37</v>
      </c>
      <c r="K407" s="22" t="s">
        <v>39</v>
      </c>
      <c r="L407" s="21" t="s">
        <v>40</v>
      </c>
      <c r="M407" s="23">
        <v>39</v>
      </c>
      <c r="N407" s="21" t="s">
        <v>38</v>
      </c>
      <c r="O407" s="21" t="s">
        <v>28</v>
      </c>
      <c r="P407" s="21" t="s">
        <v>29</v>
      </c>
      <c r="Q407" s="21" t="s">
        <v>39</v>
      </c>
      <c r="R407" s="21" t="s">
        <v>40</v>
      </c>
      <c r="S407" s="23">
        <v>24</v>
      </c>
      <c r="T407" s="33"/>
      <c r="U407" s="43" t="s">
        <v>292</v>
      </c>
      <c r="V407" s="21">
        <v>1</v>
      </c>
    </row>
    <row r="408" spans="1:22">
      <c r="A408" s="30">
        <v>45149</v>
      </c>
      <c r="B408" s="21" t="s">
        <v>121</v>
      </c>
      <c r="C408" s="21" t="s">
        <v>281</v>
      </c>
      <c r="D408" s="21" t="s">
        <v>23</v>
      </c>
      <c r="E408" s="21" t="s">
        <v>37</v>
      </c>
      <c r="F408" s="21" t="s">
        <v>50</v>
      </c>
      <c r="G408" s="21" t="s">
        <v>26</v>
      </c>
      <c r="H408" s="21" t="s">
        <v>38</v>
      </c>
      <c r="I408" s="21" t="s">
        <v>28</v>
      </c>
      <c r="J408" s="21" t="s">
        <v>37</v>
      </c>
      <c r="K408" s="22" t="s">
        <v>39</v>
      </c>
      <c r="L408" s="21" t="s">
        <v>40</v>
      </c>
      <c r="M408" s="23">
        <v>37</v>
      </c>
      <c r="N408" s="21" t="s">
        <v>288</v>
      </c>
      <c r="O408" s="21" t="s">
        <v>288</v>
      </c>
      <c r="P408" s="21" t="s">
        <v>288</v>
      </c>
      <c r="Q408" s="21" t="s">
        <v>288</v>
      </c>
      <c r="R408" s="21" t="s">
        <v>288</v>
      </c>
      <c r="S408" s="23" t="s">
        <v>288</v>
      </c>
      <c r="T408" s="33" t="s">
        <v>18</v>
      </c>
      <c r="U408" s="43" t="s">
        <v>292</v>
      </c>
      <c r="V408" s="21">
        <v>1</v>
      </c>
    </row>
    <row r="409" spans="1:22">
      <c r="A409" s="30">
        <v>45149</v>
      </c>
      <c r="B409" s="21" t="s">
        <v>48</v>
      </c>
      <c r="C409" s="21" t="s">
        <v>281</v>
      </c>
      <c r="D409" s="21" t="s">
        <v>23</v>
      </c>
      <c r="E409" s="21" t="s">
        <v>37</v>
      </c>
      <c r="F409" s="21" t="s">
        <v>25</v>
      </c>
      <c r="G409" s="21" t="s">
        <v>26</v>
      </c>
      <c r="H409" s="21" t="s">
        <v>34</v>
      </c>
      <c r="I409" s="21" t="s">
        <v>141</v>
      </c>
      <c r="J409" s="21" t="s">
        <v>37</v>
      </c>
      <c r="K409" s="22" t="s">
        <v>39</v>
      </c>
      <c r="L409" s="21" t="s">
        <v>40</v>
      </c>
      <c r="M409" s="23">
        <v>54</v>
      </c>
      <c r="N409" s="21" t="s">
        <v>38</v>
      </c>
      <c r="O409" s="21" t="s">
        <v>28</v>
      </c>
      <c r="P409" s="21" t="s">
        <v>37</v>
      </c>
      <c r="Q409" s="21" t="s">
        <v>39</v>
      </c>
      <c r="R409" s="21" t="s">
        <v>40</v>
      </c>
      <c r="S409" s="23">
        <v>23</v>
      </c>
      <c r="T409" s="33"/>
      <c r="U409" s="21" t="s">
        <v>293</v>
      </c>
      <c r="V409" s="21">
        <v>1</v>
      </c>
    </row>
    <row r="410" spans="1:22">
      <c r="A410" s="30">
        <v>45150</v>
      </c>
      <c r="B410" s="21" t="s">
        <v>107</v>
      </c>
      <c r="C410" s="21" t="s">
        <v>280</v>
      </c>
      <c r="D410" s="21" t="s">
        <v>23</v>
      </c>
      <c r="E410" s="21" t="s">
        <v>37</v>
      </c>
      <c r="F410" s="21" t="s">
        <v>25</v>
      </c>
      <c r="G410" s="21" t="s">
        <v>26</v>
      </c>
      <c r="H410" s="21" t="s">
        <v>38</v>
      </c>
      <c r="I410" s="21" t="s">
        <v>28</v>
      </c>
      <c r="J410" s="21" t="s">
        <v>29</v>
      </c>
      <c r="K410" s="22" t="s">
        <v>30</v>
      </c>
      <c r="L410" s="21"/>
      <c r="M410" s="23" t="s">
        <v>288</v>
      </c>
      <c r="N410" s="21" t="s">
        <v>79</v>
      </c>
      <c r="O410" s="21" t="s">
        <v>28</v>
      </c>
      <c r="P410" s="21" t="s">
        <v>37</v>
      </c>
      <c r="Q410" s="21" t="s">
        <v>30</v>
      </c>
      <c r="R410" s="21" t="s">
        <v>288</v>
      </c>
      <c r="S410" s="23">
        <v>69</v>
      </c>
      <c r="T410" s="33"/>
      <c r="U410" s="21" t="s">
        <v>296</v>
      </c>
      <c r="V410" s="21">
        <v>1</v>
      </c>
    </row>
    <row r="411" spans="1:22">
      <c r="A411" s="30">
        <v>45154</v>
      </c>
      <c r="B411" s="21" t="s">
        <v>106</v>
      </c>
      <c r="C411" s="21" t="s">
        <v>281</v>
      </c>
      <c r="D411" s="21" t="s">
        <v>23</v>
      </c>
      <c r="E411" s="21" t="s">
        <v>37</v>
      </c>
      <c r="F411" s="21" t="s">
        <v>25</v>
      </c>
      <c r="G411" s="21" t="s">
        <v>275</v>
      </c>
      <c r="H411" s="21" t="s">
        <v>38</v>
      </c>
      <c r="I411" s="21" t="s">
        <v>28</v>
      </c>
      <c r="J411" s="21" t="s">
        <v>37</v>
      </c>
      <c r="K411" s="22" t="s">
        <v>39</v>
      </c>
      <c r="L411" s="21" t="s">
        <v>40</v>
      </c>
      <c r="M411" s="23">
        <v>30</v>
      </c>
      <c r="N411" s="21" t="s">
        <v>27</v>
      </c>
      <c r="O411" s="21" t="s">
        <v>28</v>
      </c>
      <c r="P411" s="21" t="s">
        <v>29</v>
      </c>
      <c r="Q411" s="21" t="s">
        <v>39</v>
      </c>
      <c r="R411" s="21" t="s">
        <v>40</v>
      </c>
      <c r="S411" s="23">
        <v>39</v>
      </c>
      <c r="T411" s="33"/>
      <c r="U411" s="21" t="s">
        <v>291</v>
      </c>
      <c r="V411" s="21">
        <v>1</v>
      </c>
    </row>
    <row r="412" spans="1:22">
      <c r="A412" s="30">
        <v>45154</v>
      </c>
      <c r="B412" s="21" t="s">
        <v>36</v>
      </c>
      <c r="C412" s="21" t="s">
        <v>276</v>
      </c>
      <c r="D412" s="21" t="s">
        <v>23</v>
      </c>
      <c r="E412" s="21" t="s">
        <v>37</v>
      </c>
      <c r="F412" s="21" t="s">
        <v>25</v>
      </c>
      <c r="G412" s="21" t="s">
        <v>26</v>
      </c>
      <c r="H412" s="21" t="s">
        <v>34</v>
      </c>
      <c r="I412" s="21" t="s">
        <v>28</v>
      </c>
      <c r="J412" s="21" t="s">
        <v>29</v>
      </c>
      <c r="K412" s="22" t="s">
        <v>39</v>
      </c>
      <c r="L412" s="21" t="s">
        <v>40</v>
      </c>
      <c r="M412" s="23">
        <v>62</v>
      </c>
      <c r="N412" s="21" t="s">
        <v>38</v>
      </c>
      <c r="O412" s="21" t="s">
        <v>28</v>
      </c>
      <c r="P412" s="21" t="s">
        <v>37</v>
      </c>
      <c r="Q412" s="21" t="s">
        <v>39</v>
      </c>
      <c r="R412" s="21" t="s">
        <v>40</v>
      </c>
      <c r="S412" s="23">
        <v>21</v>
      </c>
      <c r="T412" s="33"/>
      <c r="U412" s="21" t="s">
        <v>294</v>
      </c>
      <c r="V412" s="21">
        <v>1</v>
      </c>
    </row>
    <row r="413" spans="1:22">
      <c r="A413" s="30">
        <v>45157</v>
      </c>
      <c r="B413" s="21" t="s">
        <v>55</v>
      </c>
      <c r="C413" s="21" t="s">
        <v>279</v>
      </c>
      <c r="D413" s="21" t="s">
        <v>23</v>
      </c>
      <c r="E413" s="21" t="s">
        <v>37</v>
      </c>
      <c r="F413" s="21" t="s">
        <v>25</v>
      </c>
      <c r="G413" s="21" t="s">
        <v>26</v>
      </c>
      <c r="H413" s="21" t="s">
        <v>34</v>
      </c>
      <c r="I413" s="21" t="s">
        <v>28</v>
      </c>
      <c r="J413" s="21" t="s">
        <v>29</v>
      </c>
      <c r="K413" s="22" t="s">
        <v>30</v>
      </c>
      <c r="L413" s="21"/>
      <c r="M413" s="23">
        <v>69</v>
      </c>
      <c r="N413" s="21" t="s">
        <v>38</v>
      </c>
      <c r="O413" s="21" t="s">
        <v>28</v>
      </c>
      <c r="P413" s="21" t="s">
        <v>37</v>
      </c>
      <c r="Q413" s="21" t="s">
        <v>39</v>
      </c>
      <c r="R413" s="21" t="s">
        <v>40</v>
      </c>
      <c r="S413" s="23">
        <v>20</v>
      </c>
      <c r="T413" s="33"/>
      <c r="U413" s="21" t="s">
        <v>295</v>
      </c>
      <c r="V413" s="21">
        <v>1</v>
      </c>
    </row>
    <row r="414" spans="1:22">
      <c r="A414" s="30">
        <v>45159</v>
      </c>
      <c r="B414" s="21" t="s">
        <v>48</v>
      </c>
      <c r="C414" s="21" t="s">
        <v>281</v>
      </c>
      <c r="D414" s="21" t="s">
        <v>23</v>
      </c>
      <c r="E414" s="21" t="s">
        <v>37</v>
      </c>
      <c r="F414" s="21" t="s">
        <v>25</v>
      </c>
      <c r="G414" s="21" t="s">
        <v>26</v>
      </c>
      <c r="H414" s="21" t="s">
        <v>27</v>
      </c>
      <c r="I414" s="21" t="s">
        <v>53</v>
      </c>
      <c r="J414" s="21" t="s">
        <v>29</v>
      </c>
      <c r="K414" s="22" t="s">
        <v>39</v>
      </c>
      <c r="L414" s="21" t="s">
        <v>40</v>
      </c>
      <c r="M414" s="23">
        <v>39</v>
      </c>
      <c r="N414" s="21" t="s">
        <v>38</v>
      </c>
      <c r="O414" s="21" t="s">
        <v>28</v>
      </c>
      <c r="P414" s="21" t="s">
        <v>37</v>
      </c>
      <c r="Q414" s="21" t="s">
        <v>39</v>
      </c>
      <c r="R414" s="21" t="s">
        <v>40</v>
      </c>
      <c r="S414" s="23">
        <v>21</v>
      </c>
      <c r="T414" s="33"/>
      <c r="U414" s="43" t="s">
        <v>292</v>
      </c>
      <c r="V414" s="21">
        <v>1</v>
      </c>
    </row>
    <row r="415" spans="1:22">
      <c r="A415" s="30">
        <v>45160</v>
      </c>
      <c r="B415" s="21" t="s">
        <v>48</v>
      </c>
      <c r="C415" s="21" t="s">
        <v>281</v>
      </c>
      <c r="D415" s="21" t="s">
        <v>23</v>
      </c>
      <c r="E415" s="21" t="s">
        <v>37</v>
      </c>
      <c r="F415" s="21" t="s">
        <v>25</v>
      </c>
      <c r="G415" s="21" t="s">
        <v>26</v>
      </c>
      <c r="H415" s="21" t="s">
        <v>152</v>
      </c>
      <c r="I415" s="21" t="s">
        <v>141</v>
      </c>
      <c r="J415" s="21" t="s">
        <v>29</v>
      </c>
      <c r="K415" s="22" t="s">
        <v>39</v>
      </c>
      <c r="L415" s="21" t="s">
        <v>40</v>
      </c>
      <c r="M415" s="23">
        <v>28</v>
      </c>
      <c r="N415" s="21" t="s">
        <v>152</v>
      </c>
      <c r="O415" s="21" t="s">
        <v>141</v>
      </c>
      <c r="P415" s="21" t="s">
        <v>29</v>
      </c>
      <c r="Q415" s="21" t="s">
        <v>39</v>
      </c>
      <c r="R415" s="21" t="s">
        <v>40</v>
      </c>
      <c r="S415" s="23">
        <v>30</v>
      </c>
      <c r="T415" s="33"/>
      <c r="U415" s="21" t="s">
        <v>291</v>
      </c>
      <c r="V415" s="21">
        <v>1</v>
      </c>
    </row>
    <row r="416" spans="1:22">
      <c r="A416" s="30">
        <v>45161</v>
      </c>
      <c r="B416" s="21" t="s">
        <v>48</v>
      </c>
      <c r="C416" s="21" t="s">
        <v>281</v>
      </c>
      <c r="D416" s="21" t="s">
        <v>23</v>
      </c>
      <c r="E416" s="21" t="s">
        <v>37</v>
      </c>
      <c r="F416" s="21" t="s">
        <v>25</v>
      </c>
      <c r="G416" s="21" t="s">
        <v>26</v>
      </c>
      <c r="H416" s="21" t="s">
        <v>38</v>
      </c>
      <c r="I416" s="21" t="s">
        <v>28</v>
      </c>
      <c r="J416" s="21" t="s">
        <v>37</v>
      </c>
      <c r="K416" s="22" t="s">
        <v>39</v>
      </c>
      <c r="L416" s="21" t="s">
        <v>40</v>
      </c>
      <c r="M416" s="23">
        <v>26</v>
      </c>
      <c r="N416" s="21" t="s">
        <v>38</v>
      </c>
      <c r="O416" s="21" t="s">
        <v>28</v>
      </c>
      <c r="P416" s="21" t="s">
        <v>37</v>
      </c>
      <c r="Q416" s="21" t="s">
        <v>39</v>
      </c>
      <c r="R416" s="21" t="s">
        <v>40</v>
      </c>
      <c r="S416" s="23">
        <v>35</v>
      </c>
      <c r="T416" s="33"/>
      <c r="U416" s="21" t="s">
        <v>291</v>
      </c>
      <c r="V416" s="21">
        <v>1</v>
      </c>
    </row>
    <row r="417" spans="1:22">
      <c r="A417" s="30">
        <v>45161</v>
      </c>
      <c r="B417" s="21" t="s">
        <v>153</v>
      </c>
      <c r="C417" s="21" t="s">
        <v>278</v>
      </c>
      <c r="D417" s="21" t="s">
        <v>23</v>
      </c>
      <c r="E417" s="21" t="s">
        <v>37</v>
      </c>
      <c r="F417" s="21" t="s">
        <v>25</v>
      </c>
      <c r="G417" s="21" t="s">
        <v>26</v>
      </c>
      <c r="H417" s="21" t="s">
        <v>32</v>
      </c>
      <c r="I417" s="21" t="s">
        <v>28</v>
      </c>
      <c r="J417" s="21" t="s">
        <v>29</v>
      </c>
      <c r="K417" s="22" t="s">
        <v>39</v>
      </c>
      <c r="L417" s="21" t="s">
        <v>40</v>
      </c>
      <c r="M417" s="23">
        <v>86</v>
      </c>
      <c r="N417" s="21" t="s">
        <v>38</v>
      </c>
      <c r="O417" s="21" t="s">
        <v>28</v>
      </c>
      <c r="P417" s="21" t="s">
        <v>37</v>
      </c>
      <c r="Q417" s="21" t="s">
        <v>39</v>
      </c>
      <c r="R417" s="21" t="s">
        <v>40</v>
      </c>
      <c r="S417" s="23">
        <v>22</v>
      </c>
      <c r="T417" s="33"/>
      <c r="U417" s="21" t="s">
        <v>295</v>
      </c>
      <c r="V417" s="21">
        <v>1</v>
      </c>
    </row>
    <row r="418" spans="1:22">
      <c r="A418" s="30">
        <v>45164</v>
      </c>
      <c r="B418" s="21" t="s">
        <v>154</v>
      </c>
      <c r="C418" s="21" t="s">
        <v>279</v>
      </c>
      <c r="D418" s="21" t="s">
        <v>23</v>
      </c>
      <c r="E418" s="21" t="s">
        <v>37</v>
      </c>
      <c r="F418" s="21" t="s">
        <v>47</v>
      </c>
      <c r="G418" s="21" t="s">
        <v>275</v>
      </c>
      <c r="H418" s="21" t="s">
        <v>152</v>
      </c>
      <c r="I418" s="21" t="s">
        <v>141</v>
      </c>
      <c r="J418" s="21" t="s">
        <v>29</v>
      </c>
      <c r="K418" s="22" t="s">
        <v>39</v>
      </c>
      <c r="L418" s="21" t="s">
        <v>40</v>
      </c>
      <c r="M418" s="23">
        <v>56</v>
      </c>
      <c r="N418" s="21" t="s">
        <v>288</v>
      </c>
      <c r="O418" s="21" t="s">
        <v>288</v>
      </c>
      <c r="P418" s="21" t="s">
        <v>288</v>
      </c>
      <c r="Q418" s="21" t="s">
        <v>288</v>
      </c>
      <c r="R418" s="21" t="s">
        <v>288</v>
      </c>
      <c r="S418" s="23" t="s">
        <v>288</v>
      </c>
      <c r="T418" s="33" t="s">
        <v>18</v>
      </c>
      <c r="U418" s="21" t="s">
        <v>294</v>
      </c>
      <c r="V418" s="21">
        <v>1</v>
      </c>
    </row>
    <row r="419" spans="1:22">
      <c r="A419" s="30">
        <v>45164</v>
      </c>
      <c r="B419" s="21" t="s">
        <v>83</v>
      </c>
      <c r="C419" s="21" t="s">
        <v>280</v>
      </c>
      <c r="D419" s="21" t="s">
        <v>23</v>
      </c>
      <c r="E419" s="21" t="s">
        <v>37</v>
      </c>
      <c r="F419" s="21" t="s">
        <v>25</v>
      </c>
      <c r="G419" s="21" t="s">
        <v>275</v>
      </c>
      <c r="H419" s="21" t="s">
        <v>27</v>
      </c>
      <c r="I419" s="21" t="s">
        <v>141</v>
      </c>
      <c r="J419" s="21" t="s">
        <v>29</v>
      </c>
      <c r="K419" s="22" t="s">
        <v>39</v>
      </c>
      <c r="L419" s="21" t="s">
        <v>40</v>
      </c>
      <c r="M419" s="23">
        <v>65</v>
      </c>
      <c r="N419" s="21" t="s">
        <v>38</v>
      </c>
      <c r="O419" s="21" t="s">
        <v>28</v>
      </c>
      <c r="P419" s="21" t="s">
        <v>37</v>
      </c>
      <c r="Q419" s="21" t="s">
        <v>39</v>
      </c>
      <c r="R419" s="21" t="s">
        <v>40</v>
      </c>
      <c r="S419" s="23">
        <v>20</v>
      </c>
      <c r="T419" s="33"/>
      <c r="U419" s="21" t="s">
        <v>294</v>
      </c>
      <c r="V419" s="21">
        <v>1</v>
      </c>
    </row>
    <row r="420" spans="1:22">
      <c r="A420" s="30">
        <v>45162</v>
      </c>
      <c r="B420" s="21" t="s">
        <v>36</v>
      </c>
      <c r="C420" s="21" t="s">
        <v>276</v>
      </c>
      <c r="D420" s="21" t="s">
        <v>23</v>
      </c>
      <c r="E420" s="21" t="s">
        <v>37</v>
      </c>
      <c r="F420" s="21" t="s">
        <v>25</v>
      </c>
      <c r="G420" s="21" t="s">
        <v>26</v>
      </c>
      <c r="H420" s="21" t="s">
        <v>34</v>
      </c>
      <c r="I420" s="21" t="s">
        <v>141</v>
      </c>
      <c r="J420" s="21" t="s">
        <v>29</v>
      </c>
      <c r="K420" s="22" t="s">
        <v>39</v>
      </c>
      <c r="L420" s="21" t="s">
        <v>40</v>
      </c>
      <c r="M420" s="23">
        <v>57</v>
      </c>
      <c r="N420" s="21" t="s">
        <v>38</v>
      </c>
      <c r="O420" s="21" t="s">
        <v>28</v>
      </c>
      <c r="P420" s="21" t="s">
        <v>37</v>
      </c>
      <c r="Q420" s="21" t="s">
        <v>39</v>
      </c>
      <c r="R420" s="21" t="s">
        <v>40</v>
      </c>
      <c r="S420" s="23">
        <v>18</v>
      </c>
      <c r="T420" s="33"/>
      <c r="U420" s="21" t="s">
        <v>294</v>
      </c>
      <c r="V420" s="21">
        <v>1</v>
      </c>
    </row>
    <row r="421" spans="1:22">
      <c r="A421" s="30">
        <v>45168</v>
      </c>
      <c r="B421" s="21" t="s">
        <v>36</v>
      </c>
      <c r="C421" s="21" t="s">
        <v>276</v>
      </c>
      <c r="D421" s="21" t="s">
        <v>23</v>
      </c>
      <c r="E421" s="21" t="s">
        <v>37</v>
      </c>
      <c r="F421" s="21" t="s">
        <v>50</v>
      </c>
      <c r="G421" s="21" t="s">
        <v>275</v>
      </c>
      <c r="H421" s="21" t="s">
        <v>38</v>
      </c>
      <c r="I421" s="21" t="s">
        <v>28</v>
      </c>
      <c r="J421" s="21" t="s">
        <v>29</v>
      </c>
      <c r="K421" s="22" t="s">
        <v>39</v>
      </c>
      <c r="L421" s="21" t="s">
        <v>40</v>
      </c>
      <c r="M421" s="23">
        <v>25</v>
      </c>
      <c r="N421" s="21" t="s">
        <v>288</v>
      </c>
      <c r="O421" s="21" t="s">
        <v>288</v>
      </c>
      <c r="P421" s="21" t="s">
        <v>288</v>
      </c>
      <c r="Q421" s="21" t="s">
        <v>288</v>
      </c>
      <c r="R421" s="21" t="s">
        <v>288</v>
      </c>
      <c r="S421" s="23" t="s">
        <v>288</v>
      </c>
      <c r="T421" s="33" t="s">
        <v>18</v>
      </c>
      <c r="U421" s="21" t="s">
        <v>290</v>
      </c>
      <c r="V421" s="21">
        <v>1</v>
      </c>
    </row>
    <row r="422" spans="1:22">
      <c r="A422" s="30">
        <v>45139</v>
      </c>
      <c r="B422" s="21" t="s">
        <v>22</v>
      </c>
      <c r="C422" s="21" t="s">
        <v>283</v>
      </c>
      <c r="D422" s="21" t="s">
        <v>23</v>
      </c>
      <c r="E422" s="21" t="s">
        <v>37</v>
      </c>
      <c r="F422" s="21" t="s">
        <v>25</v>
      </c>
      <c r="G422" s="21" t="s">
        <v>26</v>
      </c>
      <c r="H422" s="21" t="s">
        <v>32</v>
      </c>
      <c r="I422" s="21" t="s">
        <v>28</v>
      </c>
      <c r="J422" s="21" t="s">
        <v>29</v>
      </c>
      <c r="K422" s="22" t="s">
        <v>39</v>
      </c>
      <c r="L422" s="21" t="s">
        <v>40</v>
      </c>
      <c r="M422" s="23">
        <v>58</v>
      </c>
      <c r="N422" s="21" t="s">
        <v>38</v>
      </c>
      <c r="O422" s="21" t="s">
        <v>28</v>
      </c>
      <c r="P422" s="21" t="s">
        <v>37</v>
      </c>
      <c r="Q422" s="21" t="s">
        <v>39</v>
      </c>
      <c r="R422" s="21" t="s">
        <v>40</v>
      </c>
      <c r="S422" s="23">
        <v>71</v>
      </c>
      <c r="T422" s="33"/>
      <c r="U422" s="21" t="s">
        <v>294</v>
      </c>
      <c r="V422" s="21">
        <v>1</v>
      </c>
    </row>
    <row r="423" spans="1:22">
      <c r="A423" s="30">
        <v>45139</v>
      </c>
      <c r="B423" s="21" t="s">
        <v>49</v>
      </c>
      <c r="C423" s="21" t="s">
        <v>285</v>
      </c>
      <c r="D423" s="21" t="s">
        <v>23</v>
      </c>
      <c r="E423" s="21" t="s">
        <v>37</v>
      </c>
      <c r="F423" s="21" t="s">
        <v>25</v>
      </c>
      <c r="G423" s="21" t="s">
        <v>26</v>
      </c>
      <c r="H423" s="21" t="s">
        <v>38</v>
      </c>
      <c r="I423" s="21" t="s">
        <v>28</v>
      </c>
      <c r="J423" s="21" t="s">
        <v>37</v>
      </c>
      <c r="K423" s="22" t="s">
        <v>39</v>
      </c>
      <c r="L423" s="21" t="s">
        <v>40</v>
      </c>
      <c r="M423" s="23">
        <v>24</v>
      </c>
      <c r="N423" s="21" t="s">
        <v>27</v>
      </c>
      <c r="O423" s="21" t="s">
        <v>141</v>
      </c>
      <c r="P423" s="21" t="s">
        <v>29</v>
      </c>
      <c r="Q423" s="21" t="s">
        <v>39</v>
      </c>
      <c r="R423" s="21" t="s">
        <v>40</v>
      </c>
      <c r="S423" s="23">
        <v>40</v>
      </c>
      <c r="T423" s="33"/>
      <c r="U423" s="21" t="s">
        <v>290</v>
      </c>
      <c r="V423" s="21">
        <v>1</v>
      </c>
    </row>
    <row r="424" spans="1:22">
      <c r="A424" s="30">
        <v>45143</v>
      </c>
      <c r="B424" s="21" t="s">
        <v>85</v>
      </c>
      <c r="C424" s="21" t="s">
        <v>283</v>
      </c>
      <c r="D424" s="21" t="s">
        <v>23</v>
      </c>
      <c r="E424" s="21" t="s">
        <v>37</v>
      </c>
      <c r="F424" s="21" t="s">
        <v>25</v>
      </c>
      <c r="G424" s="21" t="s">
        <v>137</v>
      </c>
      <c r="H424" s="21" t="s">
        <v>27</v>
      </c>
      <c r="I424" s="21" t="s">
        <v>141</v>
      </c>
      <c r="J424" s="21" t="s">
        <v>37</v>
      </c>
      <c r="K424" s="22" t="s">
        <v>39</v>
      </c>
      <c r="L424" s="21" t="s">
        <v>40</v>
      </c>
      <c r="M424" s="23">
        <v>31</v>
      </c>
      <c r="N424" s="21" t="s">
        <v>288</v>
      </c>
      <c r="O424" s="21" t="s">
        <v>288</v>
      </c>
      <c r="P424" s="21" t="s">
        <v>288</v>
      </c>
      <c r="Q424" s="21" t="s">
        <v>288</v>
      </c>
      <c r="R424" s="21" t="s">
        <v>288</v>
      </c>
      <c r="S424" s="23" t="s">
        <v>288</v>
      </c>
      <c r="T424" s="33"/>
      <c r="U424" s="21" t="s">
        <v>291</v>
      </c>
      <c r="V424" s="21">
        <v>1</v>
      </c>
    </row>
    <row r="425" spans="1:22">
      <c r="A425" s="30">
        <v>45145</v>
      </c>
      <c r="B425" s="21" t="s">
        <v>31</v>
      </c>
      <c r="C425" s="21" t="s">
        <v>283</v>
      </c>
      <c r="D425" s="21" t="s">
        <v>23</v>
      </c>
      <c r="E425" s="21" t="s">
        <v>37</v>
      </c>
      <c r="F425" s="21" t="s">
        <v>50</v>
      </c>
      <c r="G425" s="21" t="s">
        <v>64</v>
      </c>
      <c r="H425" s="21" t="s">
        <v>38</v>
      </c>
      <c r="I425" s="21" t="s">
        <v>28</v>
      </c>
      <c r="J425" s="21" t="s">
        <v>37</v>
      </c>
      <c r="K425" s="22" t="s">
        <v>39</v>
      </c>
      <c r="L425" s="21" t="s">
        <v>40</v>
      </c>
      <c r="M425" s="23">
        <v>38</v>
      </c>
      <c r="N425" s="21" t="s">
        <v>288</v>
      </c>
      <c r="O425" s="21" t="s">
        <v>288</v>
      </c>
      <c r="P425" s="21" t="s">
        <v>288</v>
      </c>
      <c r="Q425" s="21" t="s">
        <v>288</v>
      </c>
      <c r="R425" s="21" t="s">
        <v>288</v>
      </c>
      <c r="S425" s="23" t="s">
        <v>288</v>
      </c>
      <c r="T425" s="33"/>
      <c r="U425" s="43" t="s">
        <v>292</v>
      </c>
      <c r="V425" s="21">
        <v>1</v>
      </c>
    </row>
    <row r="426" spans="1:22">
      <c r="A426" s="30">
        <v>45161</v>
      </c>
      <c r="B426" s="21" t="s">
        <v>138</v>
      </c>
      <c r="C426" s="21" t="s">
        <v>285</v>
      </c>
      <c r="D426" s="21" t="s">
        <v>23</v>
      </c>
      <c r="E426" s="21" t="s">
        <v>37</v>
      </c>
      <c r="F426" s="21" t="s">
        <v>25</v>
      </c>
      <c r="G426" s="21" t="s">
        <v>26</v>
      </c>
      <c r="H426" s="21" t="s">
        <v>38</v>
      </c>
      <c r="I426" s="21" t="s">
        <v>28</v>
      </c>
      <c r="J426" s="21" t="s">
        <v>37</v>
      </c>
      <c r="K426" s="22" t="s">
        <v>30</v>
      </c>
      <c r="L426" s="21"/>
      <c r="M426" s="23">
        <v>28</v>
      </c>
      <c r="N426" s="21" t="s">
        <v>41</v>
      </c>
      <c r="O426" s="21" t="s">
        <v>28</v>
      </c>
      <c r="P426" s="21" t="s">
        <v>29</v>
      </c>
      <c r="Q426" s="21" t="s">
        <v>39</v>
      </c>
      <c r="R426" s="21" t="s">
        <v>40</v>
      </c>
      <c r="S426" s="23">
        <v>23</v>
      </c>
      <c r="T426" s="33"/>
      <c r="U426" s="21" t="s">
        <v>291</v>
      </c>
      <c r="V426" s="21">
        <v>1</v>
      </c>
    </row>
    <row r="427" spans="1:22">
      <c r="A427" s="30">
        <v>45168</v>
      </c>
      <c r="B427" s="21" t="s">
        <v>155</v>
      </c>
      <c r="C427" s="21" t="s">
        <v>285</v>
      </c>
      <c r="D427" s="21" t="s">
        <v>23</v>
      </c>
      <c r="E427" s="21" t="s">
        <v>56</v>
      </c>
      <c r="F427" s="21" t="s">
        <v>50</v>
      </c>
      <c r="G427" s="21" t="s">
        <v>275</v>
      </c>
      <c r="H427" s="21" t="s">
        <v>41</v>
      </c>
      <c r="I427" s="21" t="s">
        <v>141</v>
      </c>
      <c r="J427" s="21" t="s">
        <v>29</v>
      </c>
      <c r="K427" s="22" t="s">
        <v>39</v>
      </c>
      <c r="L427" s="21" t="s">
        <v>40</v>
      </c>
      <c r="M427" s="23">
        <v>30</v>
      </c>
      <c r="N427" s="21" t="s">
        <v>288</v>
      </c>
      <c r="O427" s="21" t="s">
        <v>288</v>
      </c>
      <c r="P427" s="21" t="s">
        <v>288</v>
      </c>
      <c r="Q427" s="21" t="s">
        <v>288</v>
      </c>
      <c r="R427" s="21" t="s">
        <v>288</v>
      </c>
      <c r="S427" s="23" t="s">
        <v>288</v>
      </c>
      <c r="T427" s="33" t="s">
        <v>18</v>
      </c>
      <c r="U427" s="21" t="s">
        <v>291</v>
      </c>
      <c r="V427" s="21">
        <v>1</v>
      </c>
    </row>
    <row r="428" spans="1:22">
      <c r="A428" s="30">
        <v>45169</v>
      </c>
      <c r="B428" s="21" t="s">
        <v>138</v>
      </c>
      <c r="C428" s="21" t="s">
        <v>285</v>
      </c>
      <c r="D428" s="21" t="s">
        <v>23</v>
      </c>
      <c r="E428" s="21" t="s">
        <v>37</v>
      </c>
      <c r="F428" s="21" t="s">
        <v>25</v>
      </c>
      <c r="G428" s="21" t="s">
        <v>26</v>
      </c>
      <c r="H428" s="21" t="s">
        <v>38</v>
      </c>
      <c r="I428" s="21" t="s">
        <v>28</v>
      </c>
      <c r="J428" s="21" t="s">
        <v>37</v>
      </c>
      <c r="K428" s="22" t="s">
        <v>30</v>
      </c>
      <c r="L428" s="21"/>
      <c r="M428" s="23">
        <v>36</v>
      </c>
      <c r="N428" s="21" t="s">
        <v>135</v>
      </c>
      <c r="O428" s="21" t="s">
        <v>141</v>
      </c>
      <c r="P428" s="21" t="s">
        <v>29</v>
      </c>
      <c r="Q428" s="21" t="s">
        <v>39</v>
      </c>
      <c r="R428" s="21" t="s">
        <v>40</v>
      </c>
      <c r="S428" s="23">
        <v>64</v>
      </c>
      <c r="T428" s="33"/>
      <c r="U428" s="43" t="s">
        <v>292</v>
      </c>
      <c r="V428" s="21">
        <v>1</v>
      </c>
    </row>
    <row r="429" spans="1:22">
      <c r="A429" s="30">
        <v>45173</v>
      </c>
      <c r="B429" s="21" t="s">
        <v>156</v>
      </c>
      <c r="C429" s="21" t="s">
        <v>283</v>
      </c>
      <c r="D429" s="21" t="s">
        <v>23</v>
      </c>
      <c r="E429" s="21" t="s">
        <v>37</v>
      </c>
      <c r="F429" s="21" t="s">
        <v>25</v>
      </c>
      <c r="G429" s="21" t="s">
        <v>26</v>
      </c>
      <c r="H429" s="21" t="s">
        <v>38</v>
      </c>
      <c r="I429" s="21" t="s">
        <v>28</v>
      </c>
      <c r="J429" s="21" t="s">
        <v>37</v>
      </c>
      <c r="K429" s="22" t="s">
        <v>39</v>
      </c>
      <c r="L429" s="21" t="s">
        <v>40</v>
      </c>
      <c r="M429" s="23">
        <v>27</v>
      </c>
      <c r="N429" s="21" t="s">
        <v>41</v>
      </c>
      <c r="O429" s="21" t="s">
        <v>141</v>
      </c>
      <c r="P429" s="21" t="s">
        <v>29</v>
      </c>
      <c r="Q429" s="21" t="s">
        <v>39</v>
      </c>
      <c r="R429" s="21" t="s">
        <v>40</v>
      </c>
      <c r="S429" s="23">
        <v>34</v>
      </c>
      <c r="T429" s="33"/>
      <c r="U429" s="21" t="s">
        <v>291</v>
      </c>
      <c r="V429" s="21">
        <v>1</v>
      </c>
    </row>
    <row r="430" spans="1:22">
      <c r="A430" s="30">
        <v>45179</v>
      </c>
      <c r="B430" s="21" t="s">
        <v>155</v>
      </c>
      <c r="C430" s="21" t="s">
        <v>285</v>
      </c>
      <c r="D430" s="21" t="s">
        <v>23</v>
      </c>
      <c r="E430" s="21" t="s">
        <v>37</v>
      </c>
      <c r="F430" s="21" t="s">
        <v>25</v>
      </c>
      <c r="G430" s="21" t="s">
        <v>26</v>
      </c>
      <c r="H430" s="21" t="s">
        <v>34</v>
      </c>
      <c r="I430" s="21" t="s">
        <v>28</v>
      </c>
      <c r="J430" s="21" t="s">
        <v>29</v>
      </c>
      <c r="K430" s="22" t="s">
        <v>39</v>
      </c>
      <c r="L430" s="21" t="s">
        <v>40</v>
      </c>
      <c r="M430" s="23">
        <v>27</v>
      </c>
      <c r="N430" s="21" t="s">
        <v>38</v>
      </c>
      <c r="O430" s="21" t="s">
        <v>28</v>
      </c>
      <c r="P430" s="21" t="s">
        <v>37</v>
      </c>
      <c r="Q430" s="21" t="s">
        <v>39</v>
      </c>
      <c r="R430" s="21" t="s">
        <v>40</v>
      </c>
      <c r="S430" s="23">
        <v>41</v>
      </c>
      <c r="T430" s="33"/>
      <c r="U430" s="21" t="s">
        <v>291</v>
      </c>
      <c r="V430" s="21">
        <v>1</v>
      </c>
    </row>
    <row r="431" spans="1:22">
      <c r="A431" s="30">
        <v>45196</v>
      </c>
      <c r="B431" s="21" t="s">
        <v>155</v>
      </c>
      <c r="C431" s="21" t="s">
        <v>285</v>
      </c>
      <c r="D431" s="21" t="s">
        <v>23</v>
      </c>
      <c r="E431" s="21" t="s">
        <v>56</v>
      </c>
      <c r="F431" s="21" t="s">
        <v>52</v>
      </c>
      <c r="G431" s="21" t="s">
        <v>275</v>
      </c>
      <c r="H431" s="21" t="s">
        <v>38</v>
      </c>
      <c r="I431" s="21" t="s">
        <v>28</v>
      </c>
      <c r="J431" s="21" t="s">
        <v>56</v>
      </c>
      <c r="K431" s="22" t="s">
        <v>30</v>
      </c>
      <c r="L431" s="21"/>
      <c r="M431" s="23">
        <v>30</v>
      </c>
      <c r="N431" s="21" t="s">
        <v>135</v>
      </c>
      <c r="O431" s="21" t="s">
        <v>141</v>
      </c>
      <c r="P431" s="21" t="s">
        <v>288</v>
      </c>
      <c r="Q431" s="21" t="s">
        <v>39</v>
      </c>
      <c r="R431" s="21" t="s">
        <v>40</v>
      </c>
      <c r="S431" s="23">
        <v>56</v>
      </c>
      <c r="T431" s="33"/>
      <c r="U431" s="21" t="s">
        <v>291</v>
      </c>
      <c r="V431" s="21">
        <v>1</v>
      </c>
    </row>
    <row r="432" spans="1:22">
      <c r="A432" s="30">
        <v>45174</v>
      </c>
      <c r="B432" s="21" t="s">
        <v>116</v>
      </c>
      <c r="C432" s="21" t="s">
        <v>285</v>
      </c>
      <c r="D432" s="21" t="s">
        <v>23</v>
      </c>
      <c r="E432" s="21" t="s">
        <v>37</v>
      </c>
      <c r="F432" s="21" t="s">
        <v>25</v>
      </c>
      <c r="G432" s="21" t="s">
        <v>26</v>
      </c>
      <c r="H432" s="21" t="s">
        <v>38</v>
      </c>
      <c r="I432" s="21" t="s">
        <v>28</v>
      </c>
      <c r="J432" s="21" t="s">
        <v>37</v>
      </c>
      <c r="K432" s="22" t="s">
        <v>39</v>
      </c>
      <c r="L432" s="21" t="s">
        <v>40</v>
      </c>
      <c r="M432" s="23">
        <v>57</v>
      </c>
      <c r="N432" s="21" t="s">
        <v>38</v>
      </c>
      <c r="O432" s="21" t="s">
        <v>28</v>
      </c>
      <c r="P432" s="21" t="s">
        <v>37</v>
      </c>
      <c r="Q432" s="21" t="s">
        <v>39</v>
      </c>
      <c r="R432" s="21" t="s">
        <v>40</v>
      </c>
      <c r="S432" s="23" t="s">
        <v>288</v>
      </c>
      <c r="T432" s="33"/>
      <c r="U432" s="21" t="s">
        <v>294</v>
      </c>
      <c r="V432" s="21">
        <v>1</v>
      </c>
    </row>
    <row r="433" spans="1:22">
      <c r="A433" s="30">
        <v>45170</v>
      </c>
      <c r="B433" s="21" t="s">
        <v>154</v>
      </c>
      <c r="C433" s="21" t="s">
        <v>281</v>
      </c>
      <c r="D433" s="21" t="s">
        <v>51</v>
      </c>
      <c r="E433" s="21" t="s">
        <v>37</v>
      </c>
      <c r="F433" s="21" t="s">
        <v>25</v>
      </c>
      <c r="G433" s="21" t="s">
        <v>26</v>
      </c>
      <c r="H433" s="21" t="s">
        <v>34</v>
      </c>
      <c r="I433" s="21" t="s">
        <v>28</v>
      </c>
      <c r="J433" s="21" t="s">
        <v>29</v>
      </c>
      <c r="K433" s="22" t="s">
        <v>39</v>
      </c>
      <c r="L433" s="21" t="s">
        <v>40</v>
      </c>
      <c r="M433" s="23">
        <v>66</v>
      </c>
      <c r="N433" s="21" t="s">
        <v>38</v>
      </c>
      <c r="O433" s="21" t="s">
        <v>28</v>
      </c>
      <c r="P433" s="21" t="s">
        <v>37</v>
      </c>
      <c r="Q433" s="21" t="s">
        <v>39</v>
      </c>
      <c r="R433" s="21" t="s">
        <v>40</v>
      </c>
      <c r="S433" s="23">
        <v>30</v>
      </c>
      <c r="T433" s="33"/>
      <c r="U433" s="21" t="s">
        <v>295</v>
      </c>
      <c r="V433" s="21">
        <v>1</v>
      </c>
    </row>
    <row r="434" spans="1:22">
      <c r="A434" s="30">
        <v>45170</v>
      </c>
      <c r="B434" s="21" t="s">
        <v>113</v>
      </c>
      <c r="C434" s="21" t="s">
        <v>283</v>
      </c>
      <c r="D434" s="21" t="s">
        <v>23</v>
      </c>
      <c r="E434" s="21" t="s">
        <v>37</v>
      </c>
      <c r="F434" s="21" t="s">
        <v>50</v>
      </c>
      <c r="G434" s="21" t="s">
        <v>275</v>
      </c>
      <c r="H434" s="21" t="s">
        <v>38</v>
      </c>
      <c r="I434" s="21" t="s">
        <v>28</v>
      </c>
      <c r="J434" s="21" t="s">
        <v>29</v>
      </c>
      <c r="K434" s="22" t="s">
        <v>39</v>
      </c>
      <c r="L434" s="21" t="s">
        <v>40</v>
      </c>
      <c r="M434" s="23">
        <v>20</v>
      </c>
      <c r="N434" s="21" t="s">
        <v>288</v>
      </c>
      <c r="O434" s="21" t="s">
        <v>288</v>
      </c>
      <c r="P434" s="21" t="s">
        <v>288</v>
      </c>
      <c r="Q434" s="21" t="s">
        <v>288</v>
      </c>
      <c r="R434" s="21" t="s">
        <v>288</v>
      </c>
      <c r="S434" s="23" t="s">
        <v>288</v>
      </c>
      <c r="T434" s="33" t="s">
        <v>18</v>
      </c>
      <c r="U434" s="21" t="s">
        <v>290</v>
      </c>
      <c r="V434" s="21">
        <v>1</v>
      </c>
    </row>
    <row r="435" spans="1:22">
      <c r="A435" s="30">
        <v>45171</v>
      </c>
      <c r="B435" s="21" t="s">
        <v>157</v>
      </c>
      <c r="C435" s="21" t="s">
        <v>277</v>
      </c>
      <c r="D435" s="21" t="s">
        <v>51</v>
      </c>
      <c r="E435" s="21" t="s">
        <v>37</v>
      </c>
      <c r="F435" s="21" t="s">
        <v>50</v>
      </c>
      <c r="G435" s="21" t="s">
        <v>26</v>
      </c>
      <c r="H435" s="21" t="s">
        <v>38</v>
      </c>
      <c r="I435" s="21" t="s">
        <v>28</v>
      </c>
      <c r="J435" s="21" t="s">
        <v>29</v>
      </c>
      <c r="K435" s="22" t="s">
        <v>30</v>
      </c>
      <c r="L435" s="21"/>
      <c r="M435" s="23">
        <v>28</v>
      </c>
      <c r="N435" s="21" t="s">
        <v>288</v>
      </c>
      <c r="O435" s="21" t="s">
        <v>288</v>
      </c>
      <c r="P435" s="21" t="s">
        <v>288</v>
      </c>
      <c r="Q435" s="21" t="s">
        <v>288</v>
      </c>
      <c r="R435" s="21" t="s">
        <v>288</v>
      </c>
      <c r="S435" s="23" t="s">
        <v>288</v>
      </c>
      <c r="T435" s="33" t="s">
        <v>18</v>
      </c>
      <c r="U435" s="21" t="s">
        <v>291</v>
      </c>
      <c r="V435" s="21">
        <v>1</v>
      </c>
    </row>
    <row r="436" spans="1:22">
      <c r="A436" s="30">
        <v>45171</v>
      </c>
      <c r="B436" s="21" t="s">
        <v>158</v>
      </c>
      <c r="C436" s="21" t="s">
        <v>280</v>
      </c>
      <c r="D436" s="21" t="s">
        <v>23</v>
      </c>
      <c r="E436" s="21" t="s">
        <v>56</v>
      </c>
      <c r="F436" s="21" t="s">
        <v>25</v>
      </c>
      <c r="G436" s="21" t="s">
        <v>275</v>
      </c>
      <c r="H436" s="21" t="s">
        <v>41</v>
      </c>
      <c r="I436" s="21" t="s">
        <v>141</v>
      </c>
      <c r="J436" s="21" t="s">
        <v>29</v>
      </c>
      <c r="K436" s="22" t="s">
        <v>39</v>
      </c>
      <c r="L436" s="21" t="s">
        <v>40</v>
      </c>
      <c r="M436" s="23">
        <v>57</v>
      </c>
      <c r="N436" s="21" t="s">
        <v>38</v>
      </c>
      <c r="O436" s="21" t="s">
        <v>28</v>
      </c>
      <c r="P436" s="21" t="s">
        <v>56</v>
      </c>
      <c r="Q436" s="21" t="s">
        <v>30</v>
      </c>
      <c r="R436" s="21" t="s">
        <v>288</v>
      </c>
      <c r="S436" s="23">
        <v>29</v>
      </c>
      <c r="T436" s="33"/>
      <c r="U436" s="21" t="s">
        <v>294</v>
      </c>
      <c r="V436" s="21">
        <v>1</v>
      </c>
    </row>
    <row r="437" spans="1:22">
      <c r="A437" s="30">
        <v>45174</v>
      </c>
      <c r="B437" s="21" t="s">
        <v>128</v>
      </c>
      <c r="C437" s="21" t="s">
        <v>280</v>
      </c>
      <c r="D437" s="21" t="s">
        <v>23</v>
      </c>
      <c r="E437" s="21" t="s">
        <v>37</v>
      </c>
      <c r="F437" s="21" t="s">
        <v>50</v>
      </c>
      <c r="G437" s="21" t="s">
        <v>275</v>
      </c>
      <c r="H437" s="21" t="s">
        <v>34</v>
      </c>
      <c r="I437" s="21" t="s">
        <v>28</v>
      </c>
      <c r="J437" s="21" t="s">
        <v>29</v>
      </c>
      <c r="K437" s="22" t="s">
        <v>39</v>
      </c>
      <c r="L437" s="21" t="s">
        <v>40</v>
      </c>
      <c r="M437" s="23">
        <v>66</v>
      </c>
      <c r="N437" s="21" t="s">
        <v>27</v>
      </c>
      <c r="O437" s="21" t="s">
        <v>28</v>
      </c>
      <c r="P437" s="21" t="s">
        <v>29</v>
      </c>
      <c r="Q437" s="21" t="s">
        <v>39</v>
      </c>
      <c r="R437" s="21" t="s">
        <v>40</v>
      </c>
      <c r="S437" s="23">
        <v>54</v>
      </c>
      <c r="T437" s="33" t="s">
        <v>18</v>
      </c>
      <c r="U437" s="21" t="s">
        <v>295</v>
      </c>
      <c r="V437" s="21">
        <v>1</v>
      </c>
    </row>
    <row r="438" spans="1:22">
      <c r="A438" s="30">
        <v>45174</v>
      </c>
      <c r="B438" s="21" t="s">
        <v>36</v>
      </c>
      <c r="C438" s="21" t="s">
        <v>276</v>
      </c>
      <c r="D438" s="21" t="s">
        <v>23</v>
      </c>
      <c r="E438" s="21" t="s">
        <v>37</v>
      </c>
      <c r="F438" s="21" t="s">
        <v>25</v>
      </c>
      <c r="G438" s="21" t="s">
        <v>26</v>
      </c>
      <c r="H438" s="21" t="s">
        <v>34</v>
      </c>
      <c r="I438" s="21" t="s">
        <v>28</v>
      </c>
      <c r="J438" s="21" t="s">
        <v>29</v>
      </c>
      <c r="K438" s="22" t="s">
        <v>39</v>
      </c>
      <c r="L438" s="21" t="s">
        <v>40</v>
      </c>
      <c r="M438" s="23">
        <v>56</v>
      </c>
      <c r="N438" s="21" t="s">
        <v>38</v>
      </c>
      <c r="O438" s="21" t="s">
        <v>28</v>
      </c>
      <c r="P438" s="21" t="s">
        <v>37</v>
      </c>
      <c r="Q438" s="21" t="s">
        <v>39</v>
      </c>
      <c r="R438" s="21" t="s">
        <v>40</v>
      </c>
      <c r="S438" s="23">
        <v>29</v>
      </c>
      <c r="T438" s="33"/>
      <c r="U438" s="21" t="s">
        <v>294</v>
      </c>
      <c r="V438" s="21">
        <v>1</v>
      </c>
    </row>
    <row r="439" spans="1:22">
      <c r="A439" s="30">
        <v>45174</v>
      </c>
      <c r="B439" s="21" t="s">
        <v>116</v>
      </c>
      <c r="C439" s="21" t="s">
        <v>285</v>
      </c>
      <c r="D439" s="21" t="s">
        <v>23</v>
      </c>
      <c r="E439" s="21" t="s">
        <v>37</v>
      </c>
      <c r="F439" s="21" t="s">
        <v>25</v>
      </c>
      <c r="G439" s="21" t="s">
        <v>26</v>
      </c>
      <c r="H439" s="21" t="s">
        <v>38</v>
      </c>
      <c r="I439" s="21" t="s">
        <v>28</v>
      </c>
      <c r="J439" s="21" t="s">
        <v>37</v>
      </c>
      <c r="K439" s="22" t="s">
        <v>39</v>
      </c>
      <c r="L439" s="21" t="s">
        <v>40</v>
      </c>
      <c r="M439" s="23">
        <v>24</v>
      </c>
      <c r="N439" s="21" t="s">
        <v>41</v>
      </c>
      <c r="O439" s="21" t="s">
        <v>28</v>
      </c>
      <c r="P439" s="21" t="s">
        <v>37</v>
      </c>
      <c r="Q439" s="21" t="s">
        <v>39</v>
      </c>
      <c r="R439" s="21" t="s">
        <v>40</v>
      </c>
      <c r="S439" s="23">
        <v>51</v>
      </c>
      <c r="T439" s="33"/>
      <c r="U439" s="21" t="s">
        <v>290</v>
      </c>
      <c r="V439" s="21">
        <v>1</v>
      </c>
    </row>
    <row r="440" spans="1:22">
      <c r="A440" s="30">
        <v>45181</v>
      </c>
      <c r="B440" s="21" t="s">
        <v>159</v>
      </c>
      <c r="C440" s="21" t="s">
        <v>280</v>
      </c>
      <c r="D440" s="21" t="s">
        <v>23</v>
      </c>
      <c r="E440" s="21" t="s">
        <v>37</v>
      </c>
      <c r="F440" s="21" t="s">
        <v>25</v>
      </c>
      <c r="G440" s="21" t="s">
        <v>26</v>
      </c>
      <c r="H440" s="21" t="s">
        <v>38</v>
      </c>
      <c r="I440" s="21" t="s">
        <v>28</v>
      </c>
      <c r="J440" s="21" t="s">
        <v>37</v>
      </c>
      <c r="K440" s="22" t="s">
        <v>39</v>
      </c>
      <c r="L440" s="21" t="s">
        <v>40</v>
      </c>
      <c r="M440" s="23">
        <v>24</v>
      </c>
      <c r="N440" s="21" t="s">
        <v>41</v>
      </c>
      <c r="O440" s="21" t="s">
        <v>28</v>
      </c>
      <c r="P440" s="21" t="s">
        <v>29</v>
      </c>
      <c r="Q440" s="21" t="s">
        <v>39</v>
      </c>
      <c r="R440" s="21" t="s">
        <v>40</v>
      </c>
      <c r="S440" s="23">
        <v>57</v>
      </c>
      <c r="T440" s="33"/>
      <c r="U440" s="21" t="s">
        <v>290</v>
      </c>
      <c r="V440" s="21">
        <v>1</v>
      </c>
    </row>
    <row r="441" spans="1:22">
      <c r="A441" s="30">
        <v>45185</v>
      </c>
      <c r="B441" s="21" t="s">
        <v>160</v>
      </c>
      <c r="C441" s="21" t="s">
        <v>281</v>
      </c>
      <c r="D441" s="21" t="s">
        <v>23</v>
      </c>
      <c r="E441" s="21" t="s">
        <v>37</v>
      </c>
      <c r="F441" s="21" t="s">
        <v>25</v>
      </c>
      <c r="G441" s="21" t="s">
        <v>26</v>
      </c>
      <c r="H441" s="21" t="s">
        <v>38</v>
      </c>
      <c r="I441" s="21" t="s">
        <v>28</v>
      </c>
      <c r="J441" s="21" t="s">
        <v>37</v>
      </c>
      <c r="K441" s="22" t="s">
        <v>30</v>
      </c>
      <c r="L441" s="21"/>
      <c r="M441" s="23">
        <v>29</v>
      </c>
      <c r="N441" s="21" t="s">
        <v>38</v>
      </c>
      <c r="O441" s="21" t="s">
        <v>28</v>
      </c>
      <c r="P441" s="21" t="s">
        <v>37</v>
      </c>
      <c r="Q441" s="21" t="s">
        <v>39</v>
      </c>
      <c r="R441" s="21" t="s">
        <v>40</v>
      </c>
      <c r="S441" s="23">
        <v>18</v>
      </c>
      <c r="T441" s="33"/>
      <c r="U441" s="21" t="s">
        <v>291</v>
      </c>
      <c r="V441" s="21">
        <v>1</v>
      </c>
    </row>
    <row r="442" spans="1:22">
      <c r="A442" s="30">
        <v>45186</v>
      </c>
      <c r="B442" s="21" t="s">
        <v>48</v>
      </c>
      <c r="C442" s="21" t="s">
        <v>281</v>
      </c>
      <c r="D442" s="21" t="s">
        <v>23</v>
      </c>
      <c r="E442" s="21" t="s">
        <v>37</v>
      </c>
      <c r="F442" s="21" t="s">
        <v>25</v>
      </c>
      <c r="G442" s="21" t="s">
        <v>26</v>
      </c>
      <c r="H442" s="21" t="s">
        <v>34</v>
      </c>
      <c r="I442" s="21" t="s">
        <v>28</v>
      </c>
      <c r="J442" s="21" t="s">
        <v>29</v>
      </c>
      <c r="K442" s="22" t="s">
        <v>39</v>
      </c>
      <c r="L442" s="21" t="s">
        <v>40</v>
      </c>
      <c r="M442" s="23">
        <v>41</v>
      </c>
      <c r="N442" s="21" t="s">
        <v>38</v>
      </c>
      <c r="O442" s="21" t="s">
        <v>28</v>
      </c>
      <c r="P442" s="21" t="s">
        <v>37</v>
      </c>
      <c r="Q442" s="21" t="s">
        <v>39</v>
      </c>
      <c r="R442" s="21" t="s">
        <v>58</v>
      </c>
      <c r="S442" s="23">
        <v>28</v>
      </c>
      <c r="T442" s="33"/>
      <c r="U442" s="43" t="s">
        <v>292</v>
      </c>
      <c r="V442" s="21">
        <v>1</v>
      </c>
    </row>
    <row r="443" spans="1:22">
      <c r="A443" s="30">
        <v>45190</v>
      </c>
      <c r="B443" s="21" t="s">
        <v>36</v>
      </c>
      <c r="C443" s="21" t="s">
        <v>276</v>
      </c>
      <c r="D443" s="21" t="s">
        <v>23</v>
      </c>
      <c r="E443" s="21" t="s">
        <v>37</v>
      </c>
      <c r="F443" s="21" t="s">
        <v>25</v>
      </c>
      <c r="G443" s="21" t="s">
        <v>26</v>
      </c>
      <c r="H443" s="21" t="s">
        <v>27</v>
      </c>
      <c r="I443" s="21" t="s">
        <v>28</v>
      </c>
      <c r="J443" s="21" t="s">
        <v>29</v>
      </c>
      <c r="K443" s="22" t="s">
        <v>39</v>
      </c>
      <c r="L443" s="21" t="s">
        <v>40</v>
      </c>
      <c r="M443" s="23">
        <v>79</v>
      </c>
      <c r="N443" s="21" t="s">
        <v>38</v>
      </c>
      <c r="O443" s="21" t="s">
        <v>28</v>
      </c>
      <c r="P443" s="21" t="s">
        <v>37</v>
      </c>
      <c r="Q443" s="21" t="s">
        <v>39</v>
      </c>
      <c r="R443" s="21" t="s">
        <v>40</v>
      </c>
      <c r="S443" s="23">
        <v>20</v>
      </c>
      <c r="T443" s="33"/>
      <c r="U443" s="21" t="s">
        <v>295</v>
      </c>
      <c r="V443" s="21">
        <v>1</v>
      </c>
    </row>
    <row r="444" spans="1:22">
      <c r="A444" s="30">
        <v>45194</v>
      </c>
      <c r="B444" s="21" t="s">
        <v>161</v>
      </c>
      <c r="C444" s="21" t="s">
        <v>277</v>
      </c>
      <c r="D444" s="21" t="s">
        <v>23</v>
      </c>
      <c r="E444" s="21" t="s">
        <v>56</v>
      </c>
      <c r="F444" s="21" t="s">
        <v>50</v>
      </c>
      <c r="G444" s="21" t="s">
        <v>26</v>
      </c>
      <c r="H444" s="21" t="s">
        <v>34</v>
      </c>
      <c r="I444" s="21" t="s">
        <v>28</v>
      </c>
      <c r="J444" s="21" t="s">
        <v>29</v>
      </c>
      <c r="K444" s="22" t="s">
        <v>39</v>
      </c>
      <c r="L444" s="21" t="s">
        <v>40</v>
      </c>
      <c r="M444" s="23">
        <v>69</v>
      </c>
      <c r="N444" s="21" t="s">
        <v>288</v>
      </c>
      <c r="O444" s="21" t="s">
        <v>288</v>
      </c>
      <c r="P444" s="21" t="s">
        <v>288</v>
      </c>
      <c r="Q444" s="21" t="s">
        <v>288</v>
      </c>
      <c r="R444" s="21" t="s">
        <v>288</v>
      </c>
      <c r="S444" s="23" t="s">
        <v>288</v>
      </c>
      <c r="T444" s="33" t="s">
        <v>18</v>
      </c>
      <c r="U444" s="21" t="s">
        <v>295</v>
      </c>
      <c r="V444" s="21">
        <v>1</v>
      </c>
    </row>
    <row r="445" spans="1:22">
      <c r="A445" s="30">
        <v>45196</v>
      </c>
      <c r="B445" s="21" t="s">
        <v>48</v>
      </c>
      <c r="C445" s="21" t="s">
        <v>281</v>
      </c>
      <c r="D445" s="21" t="s">
        <v>23</v>
      </c>
      <c r="E445" s="21" t="s">
        <v>37</v>
      </c>
      <c r="F445" s="21" t="s">
        <v>50</v>
      </c>
      <c r="G445" s="21" t="s">
        <v>275</v>
      </c>
      <c r="H445" s="21" t="s">
        <v>38</v>
      </c>
      <c r="I445" s="21" t="s">
        <v>28</v>
      </c>
      <c r="J445" s="21" t="s">
        <v>29</v>
      </c>
      <c r="K445" s="22" t="s">
        <v>39</v>
      </c>
      <c r="L445" s="21" t="s">
        <v>40</v>
      </c>
      <c r="M445" s="23">
        <v>21</v>
      </c>
      <c r="N445" s="21" t="s">
        <v>288</v>
      </c>
      <c r="O445" s="21" t="s">
        <v>288</v>
      </c>
      <c r="P445" s="21" t="s">
        <v>288</v>
      </c>
      <c r="Q445" s="21" t="s">
        <v>288</v>
      </c>
      <c r="R445" s="21" t="s">
        <v>288</v>
      </c>
      <c r="S445" s="23" t="s">
        <v>288</v>
      </c>
      <c r="T445" s="33" t="s">
        <v>18</v>
      </c>
      <c r="U445" s="21" t="s">
        <v>290</v>
      </c>
      <c r="V445" s="21">
        <v>1</v>
      </c>
    </row>
    <row r="446" spans="1:22">
      <c r="A446" s="30">
        <v>45197</v>
      </c>
      <c r="B446" s="21" t="s">
        <v>84</v>
      </c>
      <c r="C446" s="21" t="s">
        <v>280</v>
      </c>
      <c r="D446" s="21" t="s">
        <v>23</v>
      </c>
      <c r="E446" s="21" t="s">
        <v>37</v>
      </c>
      <c r="F446" s="21" t="s">
        <v>25</v>
      </c>
      <c r="G446" s="21" t="s">
        <v>26</v>
      </c>
      <c r="H446" s="21" t="s">
        <v>27</v>
      </c>
      <c r="I446" s="21" t="s">
        <v>28</v>
      </c>
      <c r="J446" s="21" t="s">
        <v>29</v>
      </c>
      <c r="K446" s="22" t="s">
        <v>39</v>
      </c>
      <c r="L446" s="21" t="s">
        <v>40</v>
      </c>
      <c r="M446" s="23">
        <v>40</v>
      </c>
      <c r="N446" s="21" t="s">
        <v>79</v>
      </c>
      <c r="O446" s="21" t="s">
        <v>28</v>
      </c>
      <c r="P446" s="21" t="s">
        <v>37</v>
      </c>
      <c r="Q446" s="21" t="s">
        <v>39</v>
      </c>
      <c r="R446" s="21" t="s">
        <v>40</v>
      </c>
      <c r="S446" s="23">
        <v>49</v>
      </c>
      <c r="T446" s="33"/>
      <c r="U446" s="43" t="s">
        <v>292</v>
      </c>
      <c r="V446" s="21">
        <v>1</v>
      </c>
    </row>
    <row r="447" spans="1:22">
      <c r="A447" s="30">
        <v>45199</v>
      </c>
      <c r="B447" s="21" t="s">
        <v>35</v>
      </c>
      <c r="C447" s="21" t="s">
        <v>276</v>
      </c>
      <c r="D447" s="21" t="s">
        <v>51</v>
      </c>
      <c r="E447" s="21" t="s">
        <v>37</v>
      </c>
      <c r="F447" s="21" t="s">
        <v>25</v>
      </c>
      <c r="G447" s="21" t="s">
        <v>26</v>
      </c>
      <c r="H447" s="21" t="s">
        <v>34</v>
      </c>
      <c r="I447" s="21" t="s">
        <v>28</v>
      </c>
      <c r="J447" s="21" t="s">
        <v>29</v>
      </c>
      <c r="K447" s="22" t="s">
        <v>39</v>
      </c>
      <c r="L447" s="21" t="s">
        <v>40</v>
      </c>
      <c r="M447" s="23">
        <v>31</v>
      </c>
      <c r="N447" s="21" t="s">
        <v>38</v>
      </c>
      <c r="O447" s="21" t="s">
        <v>28</v>
      </c>
      <c r="P447" s="21" t="s">
        <v>37</v>
      </c>
      <c r="Q447" s="21" t="s">
        <v>39</v>
      </c>
      <c r="R447" s="21" t="s">
        <v>40</v>
      </c>
      <c r="S447" s="23">
        <v>28</v>
      </c>
      <c r="T447" s="33"/>
      <c r="U447" s="21" t="s">
        <v>291</v>
      </c>
      <c r="V447" s="21">
        <v>1</v>
      </c>
    </row>
    <row r="448" spans="1:22">
      <c r="A448" s="30">
        <v>45201</v>
      </c>
      <c r="B448" s="21" t="s">
        <v>162</v>
      </c>
      <c r="C448" s="21" t="s">
        <v>282</v>
      </c>
      <c r="D448" s="21" t="s">
        <v>23</v>
      </c>
      <c r="E448" s="21" t="s">
        <v>37</v>
      </c>
      <c r="F448" s="21" t="s">
        <v>25</v>
      </c>
      <c r="G448" s="21" t="s">
        <v>26</v>
      </c>
      <c r="H448" s="21" t="s">
        <v>38</v>
      </c>
      <c r="I448" s="21" t="s">
        <v>28</v>
      </c>
      <c r="J448" s="21" t="s">
        <v>37</v>
      </c>
      <c r="K448" s="22" t="s">
        <v>39</v>
      </c>
      <c r="L448" s="21" t="s">
        <v>40</v>
      </c>
      <c r="M448" s="23">
        <v>23</v>
      </c>
      <c r="N448" s="21" t="s">
        <v>27</v>
      </c>
      <c r="O448" s="21" t="s">
        <v>28</v>
      </c>
      <c r="P448" s="21" t="s">
        <v>288</v>
      </c>
      <c r="Q448" s="21" t="s">
        <v>39</v>
      </c>
      <c r="R448" s="21" t="s">
        <v>40</v>
      </c>
      <c r="S448" s="23">
        <v>54</v>
      </c>
      <c r="T448" s="33"/>
      <c r="U448" s="21" t="s">
        <v>290</v>
      </c>
      <c r="V448" s="21">
        <v>1</v>
      </c>
    </row>
    <row r="449" spans="1:22">
      <c r="A449" s="30">
        <v>45203</v>
      </c>
      <c r="B449" s="21" t="s">
        <v>67</v>
      </c>
      <c r="C449" s="21" t="s">
        <v>278</v>
      </c>
      <c r="D449" s="21" t="s">
        <v>23</v>
      </c>
      <c r="E449" s="21" t="s">
        <v>37</v>
      </c>
      <c r="F449" s="21" t="s">
        <v>25</v>
      </c>
      <c r="G449" s="21" t="s">
        <v>26</v>
      </c>
      <c r="H449" s="21" t="s">
        <v>34</v>
      </c>
      <c r="I449" s="21" t="s">
        <v>141</v>
      </c>
      <c r="J449" s="21" t="s">
        <v>29</v>
      </c>
      <c r="K449" s="22" t="s">
        <v>39</v>
      </c>
      <c r="L449" s="21" t="s">
        <v>40</v>
      </c>
      <c r="M449" s="23">
        <v>44</v>
      </c>
      <c r="N449" s="21" t="s">
        <v>38</v>
      </c>
      <c r="O449" s="21" t="s">
        <v>28</v>
      </c>
      <c r="P449" s="21" t="s">
        <v>288</v>
      </c>
      <c r="Q449" s="21" t="s">
        <v>39</v>
      </c>
      <c r="R449" s="21" t="s">
        <v>40</v>
      </c>
      <c r="S449" s="23">
        <v>46</v>
      </c>
      <c r="T449" s="33"/>
      <c r="U449" s="43" t="s">
        <v>292</v>
      </c>
      <c r="V449" s="21">
        <v>1</v>
      </c>
    </row>
    <row r="450" spans="1:22">
      <c r="A450" s="30">
        <v>45204</v>
      </c>
      <c r="B450" s="21" t="s">
        <v>163</v>
      </c>
      <c r="C450" s="21" t="s">
        <v>279</v>
      </c>
      <c r="D450" s="21" t="s">
        <v>23</v>
      </c>
      <c r="E450" s="21" t="s">
        <v>37</v>
      </c>
      <c r="F450" s="21" t="s">
        <v>50</v>
      </c>
      <c r="G450" s="21" t="s">
        <v>26</v>
      </c>
      <c r="H450" s="21" t="s">
        <v>27</v>
      </c>
      <c r="I450" s="21" t="s">
        <v>28</v>
      </c>
      <c r="J450" s="21" t="s">
        <v>29</v>
      </c>
      <c r="K450" s="22" t="s">
        <v>39</v>
      </c>
      <c r="L450" s="21" t="s">
        <v>40</v>
      </c>
      <c r="M450" s="23">
        <v>35</v>
      </c>
      <c r="N450" s="21" t="s">
        <v>288</v>
      </c>
      <c r="O450" s="21" t="s">
        <v>288</v>
      </c>
      <c r="P450" s="21" t="s">
        <v>288</v>
      </c>
      <c r="Q450" s="21" t="s">
        <v>288</v>
      </c>
      <c r="R450" s="21" t="s">
        <v>288</v>
      </c>
      <c r="S450" s="23" t="s">
        <v>288</v>
      </c>
      <c r="T450" s="33" t="s">
        <v>18</v>
      </c>
      <c r="U450" s="21" t="s">
        <v>291</v>
      </c>
      <c r="V450" s="21">
        <v>1</v>
      </c>
    </row>
    <row r="451" spans="1:22">
      <c r="A451" s="30">
        <v>45204</v>
      </c>
      <c r="B451" s="21" t="s">
        <v>70</v>
      </c>
      <c r="C451" s="21" t="s">
        <v>276</v>
      </c>
      <c r="D451" s="21" t="s">
        <v>23</v>
      </c>
      <c r="E451" s="21" t="s">
        <v>37</v>
      </c>
      <c r="F451" s="21" t="s">
        <v>25</v>
      </c>
      <c r="G451" s="21" t="s">
        <v>26</v>
      </c>
      <c r="H451" s="21" t="s">
        <v>38</v>
      </c>
      <c r="I451" s="21" t="s">
        <v>28</v>
      </c>
      <c r="J451" s="21" t="s">
        <v>37</v>
      </c>
      <c r="K451" s="22" t="s">
        <v>39</v>
      </c>
      <c r="L451" s="21" t="s">
        <v>40</v>
      </c>
      <c r="M451" s="23">
        <v>30</v>
      </c>
      <c r="N451" s="21" t="s">
        <v>34</v>
      </c>
      <c r="O451" s="21" t="s">
        <v>28</v>
      </c>
      <c r="P451" s="21" t="s">
        <v>288</v>
      </c>
      <c r="Q451" s="21" t="s">
        <v>39</v>
      </c>
      <c r="R451" s="21" t="s">
        <v>40</v>
      </c>
      <c r="S451" s="23">
        <v>52</v>
      </c>
      <c r="T451" s="33"/>
      <c r="U451" s="21" t="s">
        <v>291</v>
      </c>
      <c r="V451" s="21">
        <v>1</v>
      </c>
    </row>
    <row r="452" spans="1:22">
      <c r="A452" s="30">
        <v>45206</v>
      </c>
      <c r="B452" s="21" t="s">
        <v>138</v>
      </c>
      <c r="C452" s="21" t="s">
        <v>285</v>
      </c>
      <c r="D452" s="21" t="s">
        <v>23</v>
      </c>
      <c r="E452" s="21" t="s">
        <v>37</v>
      </c>
      <c r="F452" s="21" t="s">
        <v>25</v>
      </c>
      <c r="G452" s="21" t="s">
        <v>26</v>
      </c>
      <c r="H452" s="21" t="s">
        <v>38</v>
      </c>
      <c r="I452" s="21" t="s">
        <v>28</v>
      </c>
      <c r="J452" s="21" t="s">
        <v>37</v>
      </c>
      <c r="K452" s="22" t="s">
        <v>39</v>
      </c>
      <c r="L452" s="21" t="s">
        <v>40</v>
      </c>
      <c r="M452" s="23">
        <v>45</v>
      </c>
      <c r="N452" s="21" t="s">
        <v>34</v>
      </c>
      <c r="O452" s="21" t="s">
        <v>28</v>
      </c>
      <c r="P452" s="21" t="s">
        <v>288</v>
      </c>
      <c r="Q452" s="21" t="s">
        <v>39</v>
      </c>
      <c r="R452" s="21" t="s">
        <v>40</v>
      </c>
      <c r="S452" s="23">
        <v>27</v>
      </c>
      <c r="T452" s="33"/>
      <c r="U452" s="43" t="s">
        <v>292</v>
      </c>
      <c r="V452" s="21">
        <v>1</v>
      </c>
    </row>
    <row r="453" spans="1:22">
      <c r="A453" s="30">
        <v>45207</v>
      </c>
      <c r="B453" s="21" t="s">
        <v>138</v>
      </c>
      <c r="C453" s="21" t="s">
        <v>285</v>
      </c>
      <c r="D453" s="21" t="s">
        <v>23</v>
      </c>
      <c r="E453" s="21" t="s">
        <v>37</v>
      </c>
      <c r="F453" s="21" t="s">
        <v>52</v>
      </c>
      <c r="G453" s="21" t="s">
        <v>275</v>
      </c>
      <c r="H453" s="21" t="s">
        <v>34</v>
      </c>
      <c r="I453" s="21" t="s">
        <v>28</v>
      </c>
      <c r="J453" s="21" t="s">
        <v>37</v>
      </c>
      <c r="K453" s="22" t="s">
        <v>39</v>
      </c>
      <c r="L453" s="21" t="s">
        <v>40</v>
      </c>
      <c r="M453" s="23">
        <v>26</v>
      </c>
      <c r="N453" s="21" t="s">
        <v>288</v>
      </c>
      <c r="O453" s="21" t="s">
        <v>288</v>
      </c>
      <c r="P453" s="21" t="s">
        <v>288</v>
      </c>
      <c r="Q453" s="21" t="s">
        <v>288</v>
      </c>
      <c r="R453" s="21" t="s">
        <v>288</v>
      </c>
      <c r="S453" s="23" t="s">
        <v>288</v>
      </c>
      <c r="T453" s="33"/>
      <c r="U453" s="21" t="s">
        <v>291</v>
      </c>
      <c r="V453" s="21">
        <v>1</v>
      </c>
    </row>
    <row r="454" spans="1:22">
      <c r="A454" s="30">
        <v>45205</v>
      </c>
      <c r="B454" s="21" t="s">
        <v>83</v>
      </c>
      <c r="C454" s="21" t="s">
        <v>280</v>
      </c>
      <c r="D454" s="21" t="s">
        <v>23</v>
      </c>
      <c r="E454" s="21" t="s">
        <v>37</v>
      </c>
      <c r="F454" s="21" t="s">
        <v>25</v>
      </c>
      <c r="G454" s="21" t="s">
        <v>26</v>
      </c>
      <c r="H454" s="21" t="s">
        <v>34</v>
      </c>
      <c r="I454" s="21" t="s">
        <v>28</v>
      </c>
      <c r="J454" s="21" t="s">
        <v>29</v>
      </c>
      <c r="K454" s="22" t="s">
        <v>39</v>
      </c>
      <c r="L454" s="21" t="s">
        <v>40</v>
      </c>
      <c r="M454" s="23">
        <v>24</v>
      </c>
      <c r="N454" s="21" t="s">
        <v>38</v>
      </c>
      <c r="O454" s="21" t="s">
        <v>28</v>
      </c>
      <c r="P454" s="21" t="s">
        <v>37</v>
      </c>
      <c r="Q454" s="21" t="s">
        <v>39</v>
      </c>
      <c r="R454" s="21" t="s">
        <v>40</v>
      </c>
      <c r="S454" s="23">
        <v>18</v>
      </c>
      <c r="T454" s="33"/>
      <c r="U454" s="21" t="s">
        <v>290</v>
      </c>
      <c r="V454" s="21">
        <v>1</v>
      </c>
    </row>
    <row r="455" spans="1:22">
      <c r="A455" s="30">
        <v>45207</v>
      </c>
      <c r="B455" s="21" t="s">
        <v>164</v>
      </c>
      <c r="C455" s="21" t="s">
        <v>278</v>
      </c>
      <c r="D455" s="21" t="s">
        <v>23</v>
      </c>
      <c r="E455" s="21" t="s">
        <v>37</v>
      </c>
      <c r="F455" s="21" t="s">
        <v>25</v>
      </c>
      <c r="G455" s="21" t="s">
        <v>26</v>
      </c>
      <c r="H455" s="21" t="s">
        <v>27</v>
      </c>
      <c r="I455" s="21" t="s">
        <v>28</v>
      </c>
      <c r="J455" s="21" t="s">
        <v>29</v>
      </c>
      <c r="K455" s="22" t="s">
        <v>39</v>
      </c>
      <c r="L455" s="21" t="s">
        <v>40</v>
      </c>
      <c r="M455" s="23">
        <v>45</v>
      </c>
      <c r="N455" s="21" t="s">
        <v>38</v>
      </c>
      <c r="O455" s="21" t="s">
        <v>28</v>
      </c>
      <c r="P455" s="21" t="s">
        <v>37</v>
      </c>
      <c r="Q455" s="21" t="s">
        <v>39</v>
      </c>
      <c r="R455" s="21" t="s">
        <v>40</v>
      </c>
      <c r="S455" s="23">
        <v>26</v>
      </c>
      <c r="T455" s="33"/>
      <c r="U455" s="43" t="s">
        <v>292</v>
      </c>
      <c r="V455" s="21">
        <v>1</v>
      </c>
    </row>
    <row r="456" spans="1:22">
      <c r="A456" s="30">
        <v>45208</v>
      </c>
      <c r="B456" s="21" t="s">
        <v>123</v>
      </c>
      <c r="C456" s="21" t="s">
        <v>281</v>
      </c>
      <c r="D456" s="21" t="s">
        <v>23</v>
      </c>
      <c r="E456" s="21" t="s">
        <v>37</v>
      </c>
      <c r="F456" s="21" t="s">
        <v>25</v>
      </c>
      <c r="G456" s="21" t="s">
        <v>26</v>
      </c>
      <c r="H456" s="21" t="s">
        <v>38</v>
      </c>
      <c r="I456" s="21" t="s">
        <v>28</v>
      </c>
      <c r="J456" s="21" t="s">
        <v>29</v>
      </c>
      <c r="K456" s="22" t="s">
        <v>39</v>
      </c>
      <c r="L456" s="21" t="s">
        <v>40</v>
      </c>
      <c r="M456" s="23">
        <v>25</v>
      </c>
      <c r="N456" s="21" t="s">
        <v>34</v>
      </c>
      <c r="O456" s="21" t="s">
        <v>28</v>
      </c>
      <c r="P456" s="21" t="s">
        <v>288</v>
      </c>
      <c r="Q456" s="21" t="s">
        <v>39</v>
      </c>
      <c r="R456" s="21" t="s">
        <v>40</v>
      </c>
      <c r="S456" s="23">
        <v>61</v>
      </c>
      <c r="T456" s="33"/>
      <c r="U456" s="21" t="s">
        <v>290</v>
      </c>
      <c r="V456" s="21">
        <v>1</v>
      </c>
    </row>
    <row r="457" spans="1:22">
      <c r="A457" s="30">
        <v>45211</v>
      </c>
      <c r="B457" s="21" t="s">
        <v>165</v>
      </c>
      <c r="C457" s="21" t="s">
        <v>281</v>
      </c>
      <c r="D457" s="21" t="s">
        <v>23</v>
      </c>
      <c r="E457" s="21" t="s">
        <v>37</v>
      </c>
      <c r="F457" s="21" t="s">
        <v>25</v>
      </c>
      <c r="G457" s="21" t="s">
        <v>26</v>
      </c>
      <c r="H457" s="21" t="s">
        <v>34</v>
      </c>
      <c r="I457" s="21" t="s">
        <v>28</v>
      </c>
      <c r="J457" s="21" t="s">
        <v>29</v>
      </c>
      <c r="K457" s="22" t="s">
        <v>39</v>
      </c>
      <c r="L457" s="21" t="s">
        <v>58</v>
      </c>
      <c r="M457" s="23">
        <v>36</v>
      </c>
      <c r="N457" s="21" t="s">
        <v>38</v>
      </c>
      <c r="O457" s="21" t="s">
        <v>28</v>
      </c>
      <c r="P457" s="21" t="s">
        <v>37</v>
      </c>
      <c r="Q457" s="21" t="s">
        <v>39</v>
      </c>
      <c r="R457" s="21" t="s">
        <v>40</v>
      </c>
      <c r="S457" s="23">
        <v>33</v>
      </c>
      <c r="T457" s="33"/>
      <c r="U457" s="43" t="s">
        <v>292</v>
      </c>
      <c r="V457" s="21">
        <v>1</v>
      </c>
    </row>
    <row r="458" spans="1:22">
      <c r="A458" s="30">
        <v>45215</v>
      </c>
      <c r="B458" s="21" t="s">
        <v>138</v>
      </c>
      <c r="C458" s="21" t="s">
        <v>285</v>
      </c>
      <c r="D458" s="21" t="s">
        <v>51</v>
      </c>
      <c r="E458" s="21" t="s">
        <v>37</v>
      </c>
      <c r="F458" s="21" t="s">
        <v>50</v>
      </c>
      <c r="G458" s="21" t="s">
        <v>275</v>
      </c>
      <c r="H458" s="21" t="s">
        <v>32</v>
      </c>
      <c r="I458" s="21" t="s">
        <v>28</v>
      </c>
      <c r="J458" s="21" t="s">
        <v>29</v>
      </c>
      <c r="K458" s="22" t="s">
        <v>39</v>
      </c>
      <c r="L458" s="21" t="s">
        <v>40</v>
      </c>
      <c r="M458" s="23">
        <v>35</v>
      </c>
      <c r="N458" s="21" t="s">
        <v>288</v>
      </c>
      <c r="O458" s="21" t="s">
        <v>288</v>
      </c>
      <c r="P458" s="21" t="s">
        <v>288</v>
      </c>
      <c r="Q458" s="21" t="s">
        <v>288</v>
      </c>
      <c r="R458" s="21" t="s">
        <v>288</v>
      </c>
      <c r="S458" s="23" t="s">
        <v>288</v>
      </c>
      <c r="T458" s="33" t="s">
        <v>18</v>
      </c>
      <c r="U458" s="21" t="s">
        <v>291</v>
      </c>
      <c r="V458" s="21">
        <v>1</v>
      </c>
    </row>
    <row r="459" spans="1:22">
      <c r="A459" s="30">
        <v>45215</v>
      </c>
      <c r="B459" s="21" t="s">
        <v>155</v>
      </c>
      <c r="C459" s="21" t="s">
        <v>285</v>
      </c>
      <c r="D459" s="21" t="s">
        <v>23</v>
      </c>
      <c r="E459" s="21" t="s">
        <v>37</v>
      </c>
      <c r="F459" s="21" t="s">
        <v>25</v>
      </c>
      <c r="G459" s="21" t="s">
        <v>26</v>
      </c>
      <c r="H459" s="21" t="s">
        <v>34</v>
      </c>
      <c r="I459" s="21" t="s">
        <v>28</v>
      </c>
      <c r="J459" s="21" t="s">
        <v>29</v>
      </c>
      <c r="K459" s="22" t="s">
        <v>39</v>
      </c>
      <c r="L459" s="21" t="s">
        <v>40</v>
      </c>
      <c r="M459" s="23">
        <v>43</v>
      </c>
      <c r="N459" s="21" t="s">
        <v>38</v>
      </c>
      <c r="O459" s="21" t="s">
        <v>28</v>
      </c>
      <c r="P459" s="21" t="s">
        <v>37</v>
      </c>
      <c r="Q459" s="21" t="s">
        <v>39</v>
      </c>
      <c r="R459" s="21" t="s">
        <v>40</v>
      </c>
      <c r="S459" s="23">
        <v>38</v>
      </c>
      <c r="T459" s="33"/>
      <c r="U459" s="43" t="s">
        <v>292</v>
      </c>
      <c r="V459" s="21">
        <v>1</v>
      </c>
    </row>
    <row r="460" spans="1:22">
      <c r="A460" s="30">
        <v>45216</v>
      </c>
      <c r="B460" s="21" t="s">
        <v>36</v>
      </c>
      <c r="C460" s="21" t="s">
        <v>276</v>
      </c>
      <c r="D460" s="21" t="s">
        <v>23</v>
      </c>
      <c r="E460" s="21" t="s">
        <v>37</v>
      </c>
      <c r="F460" s="21" t="s">
        <v>25</v>
      </c>
      <c r="G460" s="21" t="s">
        <v>26</v>
      </c>
      <c r="H460" s="21" t="s">
        <v>38</v>
      </c>
      <c r="I460" s="21" t="s">
        <v>28</v>
      </c>
      <c r="J460" s="21" t="s">
        <v>37</v>
      </c>
      <c r="K460" s="22" t="s">
        <v>39</v>
      </c>
      <c r="L460" s="21" t="s">
        <v>40</v>
      </c>
      <c r="M460" s="23">
        <v>20</v>
      </c>
      <c r="N460" s="21" t="s">
        <v>27</v>
      </c>
      <c r="O460" s="21" t="s">
        <v>28</v>
      </c>
      <c r="P460" s="21" t="s">
        <v>37</v>
      </c>
      <c r="Q460" s="21" t="s">
        <v>39</v>
      </c>
      <c r="R460" s="21" t="s">
        <v>40</v>
      </c>
      <c r="S460" s="23">
        <v>54</v>
      </c>
      <c r="T460" s="33"/>
      <c r="U460" s="21" t="s">
        <v>290</v>
      </c>
      <c r="V460" s="21">
        <v>1</v>
      </c>
    </row>
    <row r="461" spans="1:22">
      <c r="A461" s="30">
        <v>45218</v>
      </c>
      <c r="B461" s="21" t="s">
        <v>166</v>
      </c>
      <c r="C461" s="21" t="s">
        <v>280</v>
      </c>
      <c r="D461" s="21" t="s">
        <v>23</v>
      </c>
      <c r="E461" s="21" t="s">
        <v>37</v>
      </c>
      <c r="F461" s="21" t="s">
        <v>25</v>
      </c>
      <c r="G461" s="21" t="s">
        <v>26</v>
      </c>
      <c r="H461" s="21" t="s">
        <v>41</v>
      </c>
      <c r="I461" s="21" t="s">
        <v>28</v>
      </c>
      <c r="J461" s="21" t="s">
        <v>29</v>
      </c>
      <c r="K461" s="22" t="s">
        <v>149</v>
      </c>
      <c r="L461" s="21" t="s">
        <v>40</v>
      </c>
      <c r="M461" s="23">
        <v>65</v>
      </c>
      <c r="N461" s="21" t="s">
        <v>34</v>
      </c>
      <c r="O461" s="21" t="s">
        <v>28</v>
      </c>
      <c r="P461" s="21" t="s">
        <v>37</v>
      </c>
      <c r="Q461" s="21" t="s">
        <v>39</v>
      </c>
      <c r="R461" s="21" t="s">
        <v>40</v>
      </c>
      <c r="S461" s="23">
        <v>38</v>
      </c>
      <c r="T461" s="33"/>
      <c r="U461" s="21" t="s">
        <v>294</v>
      </c>
      <c r="V461" s="21">
        <v>1</v>
      </c>
    </row>
    <row r="462" spans="1:22">
      <c r="A462" s="30">
        <v>45218</v>
      </c>
      <c r="B462" s="21" t="s">
        <v>70</v>
      </c>
      <c r="C462" s="21" t="s">
        <v>276</v>
      </c>
      <c r="D462" s="21" t="s">
        <v>51</v>
      </c>
      <c r="E462" s="21" t="s">
        <v>37</v>
      </c>
      <c r="F462" s="21" t="s">
        <v>25</v>
      </c>
      <c r="G462" s="21" t="s">
        <v>26</v>
      </c>
      <c r="H462" s="21" t="s">
        <v>34</v>
      </c>
      <c r="I462" s="21" t="s">
        <v>28</v>
      </c>
      <c r="J462" s="21" t="s">
        <v>29</v>
      </c>
      <c r="K462" s="22" t="s">
        <v>39</v>
      </c>
      <c r="L462" s="21" t="s">
        <v>40</v>
      </c>
      <c r="M462" s="23">
        <v>60</v>
      </c>
      <c r="N462" s="21" t="s">
        <v>38</v>
      </c>
      <c r="O462" s="21" t="s">
        <v>28</v>
      </c>
      <c r="P462" s="21" t="s">
        <v>37</v>
      </c>
      <c r="Q462" s="21" t="s">
        <v>39</v>
      </c>
      <c r="R462" s="21" t="s">
        <v>40</v>
      </c>
      <c r="S462" s="23">
        <v>56</v>
      </c>
      <c r="T462" s="33"/>
      <c r="U462" s="21" t="s">
        <v>294</v>
      </c>
      <c r="V462" s="21">
        <v>1</v>
      </c>
    </row>
    <row r="463" spans="1:22">
      <c r="A463" s="30">
        <v>45219</v>
      </c>
      <c r="B463" s="21" t="s">
        <v>102</v>
      </c>
      <c r="C463" s="21" t="s">
        <v>283</v>
      </c>
      <c r="D463" s="21" t="s">
        <v>23</v>
      </c>
      <c r="E463" s="21" t="s">
        <v>37</v>
      </c>
      <c r="F463" s="21" t="s">
        <v>25</v>
      </c>
      <c r="G463" s="21" t="s">
        <v>137</v>
      </c>
      <c r="H463" s="21" t="s">
        <v>38</v>
      </c>
      <c r="I463" s="21" t="s">
        <v>28</v>
      </c>
      <c r="J463" s="21" t="s">
        <v>37</v>
      </c>
      <c r="K463" s="22" t="s">
        <v>39</v>
      </c>
      <c r="L463" s="21" t="s">
        <v>40</v>
      </c>
      <c r="M463" s="23">
        <v>26</v>
      </c>
      <c r="N463" s="21" t="s">
        <v>288</v>
      </c>
      <c r="O463" s="21" t="s">
        <v>288</v>
      </c>
      <c r="P463" s="21" t="s">
        <v>288</v>
      </c>
      <c r="Q463" s="21" t="s">
        <v>288</v>
      </c>
      <c r="R463" s="21" t="s">
        <v>288</v>
      </c>
      <c r="S463" s="23" t="s">
        <v>288</v>
      </c>
      <c r="T463" s="33"/>
      <c r="U463" s="21" t="s">
        <v>291</v>
      </c>
      <c r="V463" s="21">
        <v>1</v>
      </c>
    </row>
    <row r="464" spans="1:22">
      <c r="A464" s="30">
        <v>45220</v>
      </c>
      <c r="B464" s="21" t="s">
        <v>167</v>
      </c>
      <c r="C464" s="21" t="s">
        <v>280</v>
      </c>
      <c r="D464" s="21" t="s">
        <v>23</v>
      </c>
      <c r="E464" s="21" t="s">
        <v>37</v>
      </c>
      <c r="F464" s="21" t="s">
        <v>25</v>
      </c>
      <c r="G464" s="21" t="s">
        <v>26</v>
      </c>
      <c r="H464" s="21" t="s">
        <v>38</v>
      </c>
      <c r="I464" s="21" t="s">
        <v>28</v>
      </c>
      <c r="J464" s="21" t="s">
        <v>37</v>
      </c>
      <c r="K464" s="22" t="s">
        <v>39</v>
      </c>
      <c r="L464" s="21" t="s">
        <v>40</v>
      </c>
      <c r="M464" s="23">
        <v>36</v>
      </c>
      <c r="N464" s="21" t="s">
        <v>38</v>
      </c>
      <c r="O464" s="21" t="s">
        <v>28</v>
      </c>
      <c r="P464" s="21" t="s">
        <v>37</v>
      </c>
      <c r="Q464" s="21" t="s">
        <v>39</v>
      </c>
      <c r="R464" s="21" t="s">
        <v>58</v>
      </c>
      <c r="S464" s="23">
        <v>30</v>
      </c>
      <c r="T464" s="33"/>
      <c r="U464" s="43" t="s">
        <v>292</v>
      </c>
      <c r="V464" s="21">
        <v>1</v>
      </c>
    </row>
    <row r="465" spans="1:22">
      <c r="A465" s="30">
        <v>45229</v>
      </c>
      <c r="B465" s="21" t="s">
        <v>155</v>
      </c>
      <c r="C465" s="21" t="s">
        <v>285</v>
      </c>
      <c r="D465" s="21" t="s">
        <v>23</v>
      </c>
      <c r="E465" s="21" t="s">
        <v>37</v>
      </c>
      <c r="F465" s="21" t="s">
        <v>25</v>
      </c>
      <c r="G465" s="21" t="s">
        <v>26</v>
      </c>
      <c r="H465" s="21" t="s">
        <v>41</v>
      </c>
      <c r="I465" s="21" t="s">
        <v>141</v>
      </c>
      <c r="J465" s="21" t="s">
        <v>37</v>
      </c>
      <c r="K465" s="22" t="s">
        <v>39</v>
      </c>
      <c r="L465" s="21" t="s">
        <v>40</v>
      </c>
      <c r="M465" s="23">
        <v>63</v>
      </c>
      <c r="N465" s="21" t="s">
        <v>38</v>
      </c>
      <c r="O465" s="21" t="s">
        <v>28</v>
      </c>
      <c r="P465" s="21" t="s">
        <v>37</v>
      </c>
      <c r="Q465" s="21" t="s">
        <v>288</v>
      </c>
      <c r="R465" s="21" t="s">
        <v>288</v>
      </c>
      <c r="S465" s="23">
        <v>28</v>
      </c>
      <c r="T465" s="33"/>
      <c r="U465" s="21" t="s">
        <v>294</v>
      </c>
      <c r="V465" s="21">
        <v>1</v>
      </c>
    </row>
    <row r="466" spans="1:22">
      <c r="A466" s="30">
        <v>45232</v>
      </c>
      <c r="B466" s="21" t="s">
        <v>138</v>
      </c>
      <c r="C466" s="21" t="s">
        <v>285</v>
      </c>
      <c r="D466" s="21" t="s">
        <v>23</v>
      </c>
      <c r="E466" s="21" t="s">
        <v>56</v>
      </c>
      <c r="F466" s="21" t="s">
        <v>25</v>
      </c>
      <c r="G466" s="21" t="s">
        <v>26</v>
      </c>
      <c r="H466" s="21" t="s">
        <v>38</v>
      </c>
      <c r="I466" s="21" t="s">
        <v>28</v>
      </c>
      <c r="J466" s="21" t="s">
        <v>37</v>
      </c>
      <c r="K466" s="22" t="s">
        <v>39</v>
      </c>
      <c r="L466" s="21" t="s">
        <v>40</v>
      </c>
      <c r="M466" s="23">
        <v>44</v>
      </c>
      <c r="N466" s="21" t="s">
        <v>135</v>
      </c>
      <c r="O466" s="21" t="s">
        <v>141</v>
      </c>
      <c r="P466" s="21" t="s">
        <v>288</v>
      </c>
      <c r="Q466" s="21" t="s">
        <v>39</v>
      </c>
      <c r="R466" s="21" t="s">
        <v>40</v>
      </c>
      <c r="S466" s="23">
        <v>56</v>
      </c>
      <c r="T466" s="33"/>
      <c r="U466" s="43" t="s">
        <v>292</v>
      </c>
      <c r="V466" s="21">
        <v>1</v>
      </c>
    </row>
    <row r="467" spans="1:22">
      <c r="A467" s="30">
        <v>45234</v>
      </c>
      <c r="B467" s="21" t="s">
        <v>156</v>
      </c>
      <c r="C467" s="21" t="s">
        <v>283</v>
      </c>
      <c r="D467" s="21" t="s">
        <v>51</v>
      </c>
      <c r="E467" s="21" t="s">
        <v>37</v>
      </c>
      <c r="F467" s="21" t="s">
        <v>25</v>
      </c>
      <c r="G467" s="21" t="s">
        <v>26</v>
      </c>
      <c r="H467" s="21" t="s">
        <v>38</v>
      </c>
      <c r="I467" s="21" t="s">
        <v>28</v>
      </c>
      <c r="J467" s="21" t="s">
        <v>29</v>
      </c>
      <c r="K467" s="22" t="s">
        <v>39</v>
      </c>
      <c r="L467" s="21" t="s">
        <v>40</v>
      </c>
      <c r="M467" s="23">
        <v>30</v>
      </c>
      <c r="N467" s="21" t="s">
        <v>38</v>
      </c>
      <c r="O467" s="21" t="s">
        <v>28</v>
      </c>
      <c r="P467" s="21" t="s">
        <v>29</v>
      </c>
      <c r="Q467" s="21" t="s">
        <v>39</v>
      </c>
      <c r="R467" s="21" t="s">
        <v>40</v>
      </c>
      <c r="S467" s="23">
        <v>27</v>
      </c>
      <c r="T467" s="33"/>
      <c r="U467" s="21" t="s">
        <v>291</v>
      </c>
      <c r="V467" s="21">
        <v>1</v>
      </c>
    </row>
    <row r="468" spans="1:22">
      <c r="A468" s="30">
        <v>45235</v>
      </c>
      <c r="B468" s="21" t="s">
        <v>138</v>
      </c>
      <c r="C468" s="21" t="s">
        <v>285</v>
      </c>
      <c r="D468" s="21" t="s">
        <v>23</v>
      </c>
      <c r="E468" s="21" t="s">
        <v>37</v>
      </c>
      <c r="F468" s="21" t="s">
        <v>25</v>
      </c>
      <c r="G468" s="21" t="s">
        <v>26</v>
      </c>
      <c r="H468" s="21" t="s">
        <v>27</v>
      </c>
      <c r="I468" s="21" t="s">
        <v>28</v>
      </c>
      <c r="J468" s="21" t="s">
        <v>29</v>
      </c>
      <c r="K468" s="22" t="s">
        <v>39</v>
      </c>
      <c r="L468" s="21" t="s">
        <v>40</v>
      </c>
      <c r="M468" s="23">
        <v>58</v>
      </c>
      <c r="N468" s="21" t="s">
        <v>38</v>
      </c>
      <c r="O468" s="21" t="s">
        <v>28</v>
      </c>
      <c r="P468" s="21" t="s">
        <v>37</v>
      </c>
      <c r="Q468" s="21" t="s">
        <v>39</v>
      </c>
      <c r="R468" s="21" t="s">
        <v>40</v>
      </c>
      <c r="S468" s="23">
        <v>50</v>
      </c>
      <c r="T468" s="33"/>
      <c r="U468" s="21" t="s">
        <v>294</v>
      </c>
      <c r="V468" s="21">
        <v>1</v>
      </c>
    </row>
    <row r="469" spans="1:22">
      <c r="A469" s="30">
        <v>45235</v>
      </c>
      <c r="B469" s="21" t="s">
        <v>74</v>
      </c>
      <c r="C469" s="21" t="s">
        <v>280</v>
      </c>
      <c r="D469" s="21" t="s">
        <v>23</v>
      </c>
      <c r="E469" s="21" t="s">
        <v>37</v>
      </c>
      <c r="F469" s="21" t="s">
        <v>25</v>
      </c>
      <c r="G469" s="21" t="s">
        <v>26</v>
      </c>
      <c r="H469" s="21" t="s">
        <v>34</v>
      </c>
      <c r="I469" s="21" t="s">
        <v>28</v>
      </c>
      <c r="J469" s="21" t="s">
        <v>29</v>
      </c>
      <c r="K469" s="22" t="s">
        <v>39</v>
      </c>
      <c r="L469" s="21" t="s">
        <v>40</v>
      </c>
      <c r="M469" s="23">
        <v>79</v>
      </c>
      <c r="N469" s="21" t="s">
        <v>38</v>
      </c>
      <c r="O469" s="21" t="s">
        <v>28</v>
      </c>
      <c r="P469" s="21" t="s">
        <v>37</v>
      </c>
      <c r="Q469" s="21" t="s">
        <v>39</v>
      </c>
      <c r="R469" s="21" t="s">
        <v>40</v>
      </c>
      <c r="S469" s="23">
        <v>39</v>
      </c>
      <c r="T469" s="33"/>
      <c r="U469" s="21" t="s">
        <v>295</v>
      </c>
      <c r="V469" s="21">
        <v>1</v>
      </c>
    </row>
    <row r="470" spans="1:22">
      <c r="A470" s="30">
        <v>45240</v>
      </c>
      <c r="B470" s="21" t="s">
        <v>36</v>
      </c>
      <c r="C470" s="21" t="s">
        <v>276</v>
      </c>
      <c r="D470" s="21" t="s">
        <v>23</v>
      </c>
      <c r="E470" s="21" t="s">
        <v>37</v>
      </c>
      <c r="F470" s="21" t="s">
        <v>25</v>
      </c>
      <c r="G470" s="21" t="s">
        <v>26</v>
      </c>
      <c r="H470" s="21" t="s">
        <v>38</v>
      </c>
      <c r="I470" s="21" t="s">
        <v>28</v>
      </c>
      <c r="J470" s="21" t="s">
        <v>37</v>
      </c>
      <c r="K470" s="22"/>
      <c r="L470" s="21"/>
      <c r="M470" s="23">
        <v>21</v>
      </c>
      <c r="N470" s="21" t="s">
        <v>27</v>
      </c>
      <c r="O470" s="21" t="s">
        <v>141</v>
      </c>
      <c r="P470" s="21" t="s">
        <v>29</v>
      </c>
      <c r="Q470" s="21" t="s">
        <v>39</v>
      </c>
      <c r="R470" s="21" t="s">
        <v>40</v>
      </c>
      <c r="S470" s="23">
        <v>54</v>
      </c>
      <c r="T470" s="33"/>
      <c r="U470" s="21" t="s">
        <v>290</v>
      </c>
      <c r="V470" s="21">
        <v>1</v>
      </c>
    </row>
    <row r="471" spans="1:22">
      <c r="A471" s="30">
        <v>45241</v>
      </c>
      <c r="B471" s="21" t="s">
        <v>138</v>
      </c>
      <c r="C471" s="21" t="s">
        <v>285</v>
      </c>
      <c r="D471" s="21" t="s">
        <v>23</v>
      </c>
      <c r="E471" s="21" t="s">
        <v>37</v>
      </c>
      <c r="F471" s="21" t="s">
        <v>50</v>
      </c>
      <c r="G471" s="21" t="s">
        <v>275</v>
      </c>
      <c r="H471" s="21" t="s">
        <v>88</v>
      </c>
      <c r="I471" s="21" t="s">
        <v>141</v>
      </c>
      <c r="J471" s="21" t="s">
        <v>37</v>
      </c>
      <c r="K471" s="22" t="s">
        <v>39</v>
      </c>
      <c r="L471" s="21" t="s">
        <v>40</v>
      </c>
      <c r="M471" s="23">
        <v>31</v>
      </c>
      <c r="N471" s="21" t="s">
        <v>288</v>
      </c>
      <c r="O471" s="21" t="s">
        <v>288</v>
      </c>
      <c r="P471" s="21" t="s">
        <v>288</v>
      </c>
      <c r="Q471" s="21" t="s">
        <v>288</v>
      </c>
      <c r="R471" s="21" t="s">
        <v>288</v>
      </c>
      <c r="S471" s="23" t="s">
        <v>288</v>
      </c>
      <c r="T471" s="33" t="s">
        <v>18</v>
      </c>
      <c r="U471" s="21" t="s">
        <v>291</v>
      </c>
      <c r="V471" s="21">
        <v>1</v>
      </c>
    </row>
    <row r="472" spans="1:22">
      <c r="A472" s="30">
        <v>45242</v>
      </c>
      <c r="B472" s="21" t="s">
        <v>61</v>
      </c>
      <c r="C472" s="21" t="s">
        <v>277</v>
      </c>
      <c r="D472" s="21" t="s">
        <v>23</v>
      </c>
      <c r="E472" s="21" t="s">
        <v>37</v>
      </c>
      <c r="F472" s="21" t="s">
        <v>25</v>
      </c>
      <c r="G472" s="21" t="s">
        <v>26</v>
      </c>
      <c r="H472" s="21" t="s">
        <v>34</v>
      </c>
      <c r="I472" s="21" t="s">
        <v>28</v>
      </c>
      <c r="J472" s="21" t="s">
        <v>29</v>
      </c>
      <c r="K472" s="22" t="s">
        <v>39</v>
      </c>
      <c r="L472" s="21" t="s">
        <v>40</v>
      </c>
      <c r="M472" s="23">
        <v>50</v>
      </c>
      <c r="N472" s="21" t="s">
        <v>38</v>
      </c>
      <c r="O472" s="21" t="s">
        <v>28</v>
      </c>
      <c r="P472" s="21" t="s">
        <v>37</v>
      </c>
      <c r="Q472" s="21" t="s">
        <v>39</v>
      </c>
      <c r="R472" s="21" t="s">
        <v>40</v>
      </c>
      <c r="S472" s="23">
        <v>34</v>
      </c>
      <c r="T472" s="33"/>
      <c r="U472" s="21" t="s">
        <v>293</v>
      </c>
      <c r="V472" s="21">
        <v>1</v>
      </c>
    </row>
    <row r="473" spans="1:22">
      <c r="A473" s="30">
        <v>45251</v>
      </c>
      <c r="B473" s="21" t="s">
        <v>74</v>
      </c>
      <c r="C473" s="21" t="s">
        <v>280</v>
      </c>
      <c r="D473" s="21" t="s">
        <v>23</v>
      </c>
      <c r="E473" s="21" t="s">
        <v>37</v>
      </c>
      <c r="F473" s="21" t="s">
        <v>25</v>
      </c>
      <c r="G473" s="21" t="s">
        <v>26</v>
      </c>
      <c r="H473" s="21" t="s">
        <v>38</v>
      </c>
      <c r="I473" s="21" t="s">
        <v>28</v>
      </c>
      <c r="J473" s="21" t="s">
        <v>37</v>
      </c>
      <c r="K473" s="22" t="s">
        <v>39</v>
      </c>
      <c r="L473" s="21" t="s">
        <v>58</v>
      </c>
      <c r="M473" s="23">
        <v>28</v>
      </c>
      <c r="N473" s="21" t="s">
        <v>288</v>
      </c>
      <c r="O473" s="21" t="s">
        <v>288</v>
      </c>
      <c r="P473" s="21" t="s">
        <v>288</v>
      </c>
      <c r="Q473" s="21" t="s">
        <v>288</v>
      </c>
      <c r="R473" s="21" t="s">
        <v>288</v>
      </c>
      <c r="S473" s="23" t="s">
        <v>288</v>
      </c>
      <c r="T473" s="33"/>
      <c r="U473" s="21" t="s">
        <v>291</v>
      </c>
      <c r="V473" s="21">
        <v>1</v>
      </c>
    </row>
    <row r="474" spans="1:22">
      <c r="A474" s="30">
        <v>45244</v>
      </c>
      <c r="B474" s="21" t="s">
        <v>102</v>
      </c>
      <c r="C474" s="21" t="s">
        <v>283</v>
      </c>
      <c r="D474" s="21" t="s">
        <v>23</v>
      </c>
      <c r="E474" s="21" t="s">
        <v>37</v>
      </c>
      <c r="F474" s="21" t="s">
        <v>25</v>
      </c>
      <c r="G474" s="21" t="s">
        <v>26</v>
      </c>
      <c r="H474" s="21" t="s">
        <v>38</v>
      </c>
      <c r="I474" s="21" t="s">
        <v>28</v>
      </c>
      <c r="J474" s="21" t="s">
        <v>37</v>
      </c>
      <c r="K474" s="22" t="s">
        <v>39</v>
      </c>
      <c r="L474" s="21" t="s">
        <v>40</v>
      </c>
      <c r="M474" s="23">
        <v>27</v>
      </c>
      <c r="N474" s="21" t="s">
        <v>34</v>
      </c>
      <c r="O474" s="21" t="s">
        <v>28</v>
      </c>
      <c r="P474" s="21" t="s">
        <v>29</v>
      </c>
      <c r="Q474" s="21" t="s">
        <v>39</v>
      </c>
      <c r="R474" s="21" t="s">
        <v>40</v>
      </c>
      <c r="S474" s="23">
        <v>35</v>
      </c>
      <c r="T474" s="33"/>
      <c r="U474" s="21" t="s">
        <v>291</v>
      </c>
      <c r="V474" s="21">
        <v>1</v>
      </c>
    </row>
    <row r="475" spans="1:22">
      <c r="A475" s="30">
        <v>45244</v>
      </c>
      <c r="B475" s="21" t="s">
        <v>128</v>
      </c>
      <c r="C475" s="21" t="s">
        <v>280</v>
      </c>
      <c r="D475" s="21" t="s">
        <v>23</v>
      </c>
      <c r="E475" s="21" t="s">
        <v>37</v>
      </c>
      <c r="F475" s="21" t="s">
        <v>50</v>
      </c>
      <c r="G475" s="21" t="s">
        <v>275</v>
      </c>
      <c r="H475" s="21" t="s">
        <v>152</v>
      </c>
      <c r="I475" s="21" t="s">
        <v>141</v>
      </c>
      <c r="J475" s="21" t="s">
        <v>29</v>
      </c>
      <c r="K475" s="22" t="s">
        <v>39</v>
      </c>
      <c r="L475" s="21" t="s">
        <v>40</v>
      </c>
      <c r="M475" s="23">
        <v>29</v>
      </c>
      <c r="N475" s="21" t="s">
        <v>288</v>
      </c>
      <c r="O475" s="21" t="s">
        <v>288</v>
      </c>
      <c r="P475" s="21" t="s">
        <v>288</v>
      </c>
      <c r="Q475" s="21" t="s">
        <v>288</v>
      </c>
      <c r="R475" s="21" t="s">
        <v>288</v>
      </c>
      <c r="S475" s="23" t="s">
        <v>288</v>
      </c>
      <c r="T475" s="33" t="s">
        <v>18</v>
      </c>
      <c r="U475" s="21" t="s">
        <v>291</v>
      </c>
      <c r="V475" s="21">
        <v>1</v>
      </c>
    </row>
    <row r="476" spans="1:22">
      <c r="A476" s="30">
        <v>45247</v>
      </c>
      <c r="B476" s="21" t="s">
        <v>155</v>
      </c>
      <c r="C476" s="21" t="s">
        <v>285</v>
      </c>
      <c r="D476" s="21" t="s">
        <v>23</v>
      </c>
      <c r="E476" s="21" t="s">
        <v>37</v>
      </c>
      <c r="F476" s="21" t="s">
        <v>25</v>
      </c>
      <c r="G476" s="21" t="s">
        <v>26</v>
      </c>
      <c r="H476" s="21" t="s">
        <v>34</v>
      </c>
      <c r="I476" s="21" t="s">
        <v>28</v>
      </c>
      <c r="J476" s="21" t="s">
        <v>29</v>
      </c>
      <c r="K476" s="22" t="s">
        <v>39</v>
      </c>
      <c r="L476" s="21" t="s">
        <v>40</v>
      </c>
      <c r="M476" s="23">
        <v>36</v>
      </c>
      <c r="N476" s="21" t="s">
        <v>41</v>
      </c>
      <c r="O476" s="21" t="s">
        <v>141</v>
      </c>
      <c r="P476" s="21" t="s">
        <v>29</v>
      </c>
      <c r="Q476" s="21" t="s">
        <v>39</v>
      </c>
      <c r="R476" s="21" t="s">
        <v>40</v>
      </c>
      <c r="S476" s="23">
        <v>39</v>
      </c>
      <c r="T476" s="33"/>
      <c r="U476" s="43" t="s">
        <v>292</v>
      </c>
      <c r="V476" s="21">
        <v>1</v>
      </c>
    </row>
    <row r="477" spans="1:22">
      <c r="A477" s="30">
        <v>45248</v>
      </c>
      <c r="B477" s="21" t="s">
        <v>97</v>
      </c>
      <c r="C477" s="21" t="s">
        <v>280</v>
      </c>
      <c r="D477" s="21" t="s">
        <v>23</v>
      </c>
      <c r="E477" s="21" t="s">
        <v>37</v>
      </c>
      <c r="F477" s="21" t="s">
        <v>25</v>
      </c>
      <c r="G477" s="21" t="s">
        <v>26</v>
      </c>
      <c r="H477" s="21" t="s">
        <v>38</v>
      </c>
      <c r="I477" s="21" t="s">
        <v>28</v>
      </c>
      <c r="J477" s="21" t="s">
        <v>37</v>
      </c>
      <c r="K477" s="22" t="s">
        <v>39</v>
      </c>
      <c r="L477" s="21" t="s">
        <v>40</v>
      </c>
      <c r="M477" s="23">
        <v>24</v>
      </c>
      <c r="N477" s="21" t="s">
        <v>41</v>
      </c>
      <c r="O477" s="21" t="s">
        <v>141</v>
      </c>
      <c r="P477" s="21" t="s">
        <v>288</v>
      </c>
      <c r="Q477" s="21" t="s">
        <v>39</v>
      </c>
      <c r="R477" s="21" t="s">
        <v>40</v>
      </c>
      <c r="S477" s="23">
        <v>38</v>
      </c>
      <c r="T477" s="33"/>
      <c r="U477" s="21" t="s">
        <v>290</v>
      </c>
      <c r="V477" s="21">
        <v>1</v>
      </c>
    </row>
    <row r="478" spans="1:22">
      <c r="A478" s="30">
        <v>45248</v>
      </c>
      <c r="B478" s="21" t="s">
        <v>138</v>
      </c>
      <c r="C478" s="21" t="s">
        <v>285</v>
      </c>
      <c r="D478" s="21" t="s">
        <v>23</v>
      </c>
      <c r="E478" s="21" t="s">
        <v>37</v>
      </c>
      <c r="F478" s="21" t="s">
        <v>25</v>
      </c>
      <c r="G478" s="21" t="s">
        <v>137</v>
      </c>
      <c r="H478" s="21" t="s">
        <v>88</v>
      </c>
      <c r="I478" s="21" t="s">
        <v>141</v>
      </c>
      <c r="J478" s="21" t="s">
        <v>29</v>
      </c>
      <c r="K478" s="22" t="s">
        <v>39</v>
      </c>
      <c r="L478" s="21" t="s">
        <v>40</v>
      </c>
      <c r="M478" s="23">
        <v>40</v>
      </c>
      <c r="N478" s="21" t="s">
        <v>288</v>
      </c>
      <c r="O478" s="21" t="s">
        <v>288</v>
      </c>
      <c r="P478" s="21" t="s">
        <v>288</v>
      </c>
      <c r="Q478" s="21" t="s">
        <v>288</v>
      </c>
      <c r="R478" s="21" t="s">
        <v>288</v>
      </c>
      <c r="S478" s="23" t="s">
        <v>288</v>
      </c>
      <c r="T478" s="33"/>
      <c r="U478" s="43" t="s">
        <v>292</v>
      </c>
      <c r="V478" s="21">
        <v>1</v>
      </c>
    </row>
    <row r="479" spans="1:22">
      <c r="A479" s="30">
        <v>45251</v>
      </c>
      <c r="B479" s="21" t="s">
        <v>94</v>
      </c>
      <c r="C479" s="21" t="s">
        <v>280</v>
      </c>
      <c r="D479" s="21" t="s">
        <v>23</v>
      </c>
      <c r="E479" s="21" t="s">
        <v>37</v>
      </c>
      <c r="F479" s="21" t="s">
        <v>25</v>
      </c>
      <c r="G479" s="21" t="s">
        <v>26</v>
      </c>
      <c r="H479" s="21" t="s">
        <v>38</v>
      </c>
      <c r="I479" s="21" t="s">
        <v>28</v>
      </c>
      <c r="J479" s="21" t="s">
        <v>37</v>
      </c>
      <c r="K479" s="22" t="s">
        <v>39</v>
      </c>
      <c r="L479" s="21" t="s">
        <v>58</v>
      </c>
      <c r="M479" s="23">
        <v>28</v>
      </c>
      <c r="N479" s="21" t="s">
        <v>288</v>
      </c>
      <c r="O479" s="21" t="s">
        <v>288</v>
      </c>
      <c r="P479" s="21" t="s">
        <v>288</v>
      </c>
      <c r="Q479" s="21" t="s">
        <v>288</v>
      </c>
      <c r="R479" s="21" t="s">
        <v>288</v>
      </c>
      <c r="S479" s="23" t="s">
        <v>288</v>
      </c>
      <c r="T479" s="33"/>
      <c r="U479" s="21" t="s">
        <v>291</v>
      </c>
      <c r="V479" s="21">
        <v>1</v>
      </c>
    </row>
    <row r="480" spans="1:22">
      <c r="A480" s="30">
        <v>45252</v>
      </c>
      <c r="B480" s="21" t="s">
        <v>70</v>
      </c>
      <c r="C480" s="21" t="s">
        <v>276</v>
      </c>
      <c r="D480" s="21" t="s">
        <v>23</v>
      </c>
      <c r="E480" s="21" t="s">
        <v>37</v>
      </c>
      <c r="F480" s="21" t="s">
        <v>25</v>
      </c>
      <c r="G480" s="21" t="s">
        <v>275</v>
      </c>
      <c r="H480" s="21" t="s">
        <v>34</v>
      </c>
      <c r="I480" s="21" t="s">
        <v>141</v>
      </c>
      <c r="J480" s="21" t="s">
        <v>29</v>
      </c>
      <c r="K480" s="22" t="s">
        <v>39</v>
      </c>
      <c r="L480" s="21" t="s">
        <v>40</v>
      </c>
      <c r="M480" s="23">
        <v>24</v>
      </c>
      <c r="N480" s="21" t="s">
        <v>38</v>
      </c>
      <c r="O480" s="21" t="s">
        <v>28</v>
      </c>
      <c r="P480" s="21" t="s">
        <v>37</v>
      </c>
      <c r="Q480" s="21" t="s">
        <v>39</v>
      </c>
      <c r="R480" s="21" t="s">
        <v>40</v>
      </c>
      <c r="S480" s="23">
        <v>32</v>
      </c>
      <c r="T480" s="33"/>
      <c r="U480" s="21" t="s">
        <v>290</v>
      </c>
      <c r="V480" s="21">
        <v>1</v>
      </c>
    </row>
    <row r="481" spans="1:22">
      <c r="A481" s="30">
        <v>45256</v>
      </c>
      <c r="B481" s="21" t="s">
        <v>148</v>
      </c>
      <c r="C481" s="21" t="s">
        <v>283</v>
      </c>
      <c r="D481" s="21" t="s">
        <v>23</v>
      </c>
      <c r="E481" s="21" t="s">
        <v>37</v>
      </c>
      <c r="F481" s="21" t="s">
        <v>25</v>
      </c>
      <c r="G481" s="21" t="s">
        <v>26</v>
      </c>
      <c r="H481" s="21" t="s">
        <v>38</v>
      </c>
      <c r="I481" s="21" t="s">
        <v>28</v>
      </c>
      <c r="J481" s="21" t="s">
        <v>37</v>
      </c>
      <c r="K481" s="22" t="s">
        <v>39</v>
      </c>
      <c r="L481" s="21" t="s">
        <v>40</v>
      </c>
      <c r="M481" s="23">
        <v>30</v>
      </c>
      <c r="N481" s="21" t="s">
        <v>27</v>
      </c>
      <c r="O481" s="21" t="s">
        <v>28</v>
      </c>
      <c r="P481" s="21" t="s">
        <v>29</v>
      </c>
      <c r="Q481" s="21" t="s">
        <v>39</v>
      </c>
      <c r="R481" s="21" t="s">
        <v>40</v>
      </c>
      <c r="S481" s="23">
        <v>44</v>
      </c>
      <c r="T481" s="33"/>
      <c r="U481" s="21" t="s">
        <v>291</v>
      </c>
      <c r="V481" s="21">
        <v>1</v>
      </c>
    </row>
    <row r="482" spans="1:22">
      <c r="A482" s="30">
        <v>45256</v>
      </c>
      <c r="B482" s="21" t="s">
        <v>36</v>
      </c>
      <c r="C482" s="21" t="s">
        <v>276</v>
      </c>
      <c r="D482" s="21" t="s">
        <v>51</v>
      </c>
      <c r="E482" s="21" t="s">
        <v>37</v>
      </c>
      <c r="F482" s="21" t="s">
        <v>50</v>
      </c>
      <c r="G482" s="21" t="s">
        <v>275</v>
      </c>
      <c r="H482" s="21" t="s">
        <v>38</v>
      </c>
      <c r="I482" s="21" t="s">
        <v>28</v>
      </c>
      <c r="J482" s="21" t="s">
        <v>29</v>
      </c>
      <c r="K482" s="22" t="s">
        <v>39</v>
      </c>
      <c r="L482" s="21" t="s">
        <v>40</v>
      </c>
      <c r="M482" s="23">
        <v>27</v>
      </c>
      <c r="N482" s="21" t="s">
        <v>288</v>
      </c>
      <c r="O482" s="21" t="s">
        <v>288</v>
      </c>
      <c r="P482" s="21" t="s">
        <v>288</v>
      </c>
      <c r="Q482" s="21" t="s">
        <v>288</v>
      </c>
      <c r="R482" s="21" t="s">
        <v>288</v>
      </c>
      <c r="S482" s="23" t="s">
        <v>288</v>
      </c>
      <c r="T482" s="33" t="s">
        <v>18</v>
      </c>
      <c r="U482" s="21" t="s">
        <v>291</v>
      </c>
      <c r="V482" s="21">
        <v>1</v>
      </c>
    </row>
    <row r="483" spans="1:22">
      <c r="A483" s="30">
        <v>45256</v>
      </c>
      <c r="B483" s="21" t="s">
        <v>109</v>
      </c>
      <c r="C483" s="21" t="s">
        <v>277</v>
      </c>
      <c r="D483" s="21" t="s">
        <v>23</v>
      </c>
      <c r="E483" s="21" t="s">
        <v>37</v>
      </c>
      <c r="F483" s="21" t="s">
        <v>25</v>
      </c>
      <c r="G483" s="21" t="s">
        <v>26</v>
      </c>
      <c r="H483" s="21" t="s">
        <v>34</v>
      </c>
      <c r="I483" s="21" t="s">
        <v>28</v>
      </c>
      <c r="J483" s="21" t="s">
        <v>29</v>
      </c>
      <c r="K483" s="22" t="s">
        <v>39</v>
      </c>
      <c r="L483" s="21" t="s">
        <v>40</v>
      </c>
      <c r="M483" s="23">
        <v>60</v>
      </c>
      <c r="N483" s="21" t="s">
        <v>38</v>
      </c>
      <c r="O483" s="21" t="s">
        <v>28</v>
      </c>
      <c r="P483" s="21" t="s">
        <v>37</v>
      </c>
      <c r="Q483" s="21" t="s">
        <v>39</v>
      </c>
      <c r="R483" s="21" t="s">
        <v>40</v>
      </c>
      <c r="S483" s="23">
        <v>22</v>
      </c>
      <c r="T483" s="33"/>
      <c r="U483" s="21" t="s">
        <v>294</v>
      </c>
      <c r="V483" s="21">
        <v>1</v>
      </c>
    </row>
    <row r="484" spans="1:22">
      <c r="A484" s="30">
        <v>45271</v>
      </c>
      <c r="B484" s="21" t="s">
        <v>117</v>
      </c>
      <c r="C484" s="21" t="s">
        <v>282</v>
      </c>
      <c r="D484" s="21" t="s">
        <v>23</v>
      </c>
      <c r="E484" s="21" t="s">
        <v>37</v>
      </c>
      <c r="F484" s="21" t="s">
        <v>50</v>
      </c>
      <c r="G484" s="21" t="s">
        <v>275</v>
      </c>
      <c r="H484" s="21" t="s">
        <v>38</v>
      </c>
      <c r="I484" s="21" t="s">
        <v>28</v>
      </c>
      <c r="J484" s="21" t="s">
        <v>37</v>
      </c>
      <c r="K484" s="22" t="s">
        <v>39</v>
      </c>
      <c r="L484" s="21" t="s">
        <v>40</v>
      </c>
      <c r="M484" s="23">
        <v>22</v>
      </c>
      <c r="N484" s="21" t="s">
        <v>288</v>
      </c>
      <c r="O484" s="21" t="s">
        <v>288</v>
      </c>
      <c r="P484" s="21" t="s">
        <v>288</v>
      </c>
      <c r="Q484" s="21" t="s">
        <v>288</v>
      </c>
      <c r="R484" s="21" t="s">
        <v>288</v>
      </c>
      <c r="S484" s="23" t="s">
        <v>288</v>
      </c>
      <c r="T484" s="33"/>
      <c r="U484" s="21" t="s">
        <v>290</v>
      </c>
      <c r="V484" s="21">
        <v>1</v>
      </c>
    </row>
    <row r="485" spans="1:22">
      <c r="A485" s="30">
        <v>45274</v>
      </c>
      <c r="B485" s="21" t="s">
        <v>168</v>
      </c>
      <c r="C485" s="21" t="s">
        <v>278</v>
      </c>
      <c r="D485" s="21" t="s">
        <v>23</v>
      </c>
      <c r="E485" s="21" t="s">
        <v>37</v>
      </c>
      <c r="F485" s="21" t="s">
        <v>25</v>
      </c>
      <c r="G485" s="21" t="s">
        <v>26</v>
      </c>
      <c r="H485" s="21" t="s">
        <v>34</v>
      </c>
      <c r="I485" s="21" t="s">
        <v>28</v>
      </c>
      <c r="J485" s="21" t="s">
        <v>29</v>
      </c>
      <c r="K485" s="22" t="s">
        <v>39</v>
      </c>
      <c r="L485" s="21" t="s">
        <v>40</v>
      </c>
      <c r="M485" s="23">
        <v>34</v>
      </c>
      <c r="N485" s="21" t="s">
        <v>38</v>
      </c>
      <c r="O485" s="21" t="s">
        <v>28</v>
      </c>
      <c r="P485" s="21" t="s">
        <v>37</v>
      </c>
      <c r="Q485" s="21" t="s">
        <v>39</v>
      </c>
      <c r="R485" s="21" t="s">
        <v>40</v>
      </c>
      <c r="S485" s="23">
        <v>20</v>
      </c>
      <c r="T485" s="33"/>
      <c r="U485" s="21" t="s">
        <v>291</v>
      </c>
      <c r="V485" s="21">
        <v>1</v>
      </c>
    </row>
    <row r="486" spans="1:22">
      <c r="A486" s="30">
        <v>45276</v>
      </c>
      <c r="B486" s="21" t="s">
        <v>119</v>
      </c>
      <c r="C486" s="21" t="s">
        <v>282</v>
      </c>
      <c r="D486" s="21" t="s">
        <v>23</v>
      </c>
      <c r="E486" s="21" t="s">
        <v>37</v>
      </c>
      <c r="F486" s="21" t="s">
        <v>25</v>
      </c>
      <c r="G486" s="21" t="s">
        <v>26</v>
      </c>
      <c r="H486" s="21" t="s">
        <v>57</v>
      </c>
      <c r="I486" s="21" t="s">
        <v>141</v>
      </c>
      <c r="J486" s="21" t="s">
        <v>29</v>
      </c>
      <c r="K486" s="22" t="s">
        <v>39</v>
      </c>
      <c r="L486" s="21" t="s">
        <v>40</v>
      </c>
      <c r="M486" s="23">
        <v>39</v>
      </c>
      <c r="N486" s="21" t="s">
        <v>38</v>
      </c>
      <c r="O486" s="21" t="s">
        <v>28</v>
      </c>
      <c r="P486" s="21" t="s">
        <v>37</v>
      </c>
      <c r="Q486" s="21" t="s">
        <v>39</v>
      </c>
      <c r="R486" s="21" t="s">
        <v>40</v>
      </c>
      <c r="S486" s="23">
        <v>19</v>
      </c>
      <c r="T486" s="33"/>
      <c r="U486" s="43" t="s">
        <v>292</v>
      </c>
      <c r="V486" s="21">
        <v>1</v>
      </c>
    </row>
    <row r="487" spans="1:22">
      <c r="A487" s="30">
        <v>45277</v>
      </c>
      <c r="B487" s="21" t="s">
        <v>138</v>
      </c>
      <c r="C487" s="21" t="s">
        <v>285</v>
      </c>
      <c r="D487" s="21" t="s">
        <v>23</v>
      </c>
      <c r="E487" s="21" t="s">
        <v>37</v>
      </c>
      <c r="F487" s="21" t="s">
        <v>25</v>
      </c>
      <c r="G487" s="21" t="s">
        <v>137</v>
      </c>
      <c r="H487" s="21" t="s">
        <v>27</v>
      </c>
      <c r="I487" s="21" t="s">
        <v>28</v>
      </c>
      <c r="J487" s="21" t="s">
        <v>37</v>
      </c>
      <c r="K487" s="22" t="s">
        <v>39</v>
      </c>
      <c r="L487" s="21" t="s">
        <v>40</v>
      </c>
      <c r="M487" s="23">
        <v>31</v>
      </c>
      <c r="N487" s="21" t="s">
        <v>288</v>
      </c>
      <c r="O487" s="21" t="s">
        <v>288</v>
      </c>
      <c r="P487" s="21" t="s">
        <v>288</v>
      </c>
      <c r="Q487" s="21" t="s">
        <v>288</v>
      </c>
      <c r="R487" s="21" t="s">
        <v>288</v>
      </c>
      <c r="S487" s="23" t="s">
        <v>288</v>
      </c>
      <c r="T487" s="33"/>
      <c r="U487" s="21" t="s">
        <v>291</v>
      </c>
      <c r="V487" s="21">
        <v>1</v>
      </c>
    </row>
    <row r="488" spans="1:22">
      <c r="A488" s="30">
        <v>45278</v>
      </c>
      <c r="B488" s="21" t="s">
        <v>36</v>
      </c>
      <c r="C488" s="21" t="s">
        <v>276</v>
      </c>
      <c r="D488" s="21" t="s">
        <v>23</v>
      </c>
      <c r="E488" s="21" t="s">
        <v>37</v>
      </c>
      <c r="F488" s="21" t="s">
        <v>25</v>
      </c>
      <c r="G488" s="21" t="s">
        <v>26</v>
      </c>
      <c r="H488" s="21" t="s">
        <v>152</v>
      </c>
      <c r="I488" s="21" t="s">
        <v>141</v>
      </c>
      <c r="J488" s="21" t="s">
        <v>29</v>
      </c>
      <c r="K488" s="22" t="s">
        <v>39</v>
      </c>
      <c r="L488" s="21" t="s">
        <v>40</v>
      </c>
      <c r="M488" s="23">
        <v>48</v>
      </c>
      <c r="N488" s="21" t="s">
        <v>79</v>
      </c>
      <c r="O488" s="21"/>
      <c r="P488" s="21" t="s">
        <v>37</v>
      </c>
      <c r="Q488" s="21" t="s">
        <v>39</v>
      </c>
      <c r="R488" s="21" t="s">
        <v>40</v>
      </c>
      <c r="S488" s="23">
        <v>14</v>
      </c>
      <c r="T488" s="33"/>
      <c r="U488" s="21" t="s">
        <v>293</v>
      </c>
      <c r="V488" s="21">
        <v>1</v>
      </c>
    </row>
    <row r="489" spans="1:22">
      <c r="A489" s="30">
        <v>45281</v>
      </c>
      <c r="B489" s="21" t="s">
        <v>155</v>
      </c>
      <c r="C489" s="21" t="s">
        <v>285</v>
      </c>
      <c r="D489" s="21" t="s">
        <v>23</v>
      </c>
      <c r="E489" s="21" t="s">
        <v>56</v>
      </c>
      <c r="F489" s="21" t="s">
        <v>25</v>
      </c>
      <c r="G489" s="21" t="s">
        <v>26</v>
      </c>
      <c r="H489" s="21" t="s">
        <v>59</v>
      </c>
      <c r="I489" s="21" t="s">
        <v>141</v>
      </c>
      <c r="J489" s="21" t="s">
        <v>29</v>
      </c>
      <c r="K489" s="22" t="s">
        <v>39</v>
      </c>
      <c r="L489" s="21" t="s">
        <v>40</v>
      </c>
      <c r="M489" s="23">
        <v>38</v>
      </c>
      <c r="N489" s="21" t="s">
        <v>38</v>
      </c>
      <c r="O489" s="21" t="s">
        <v>28</v>
      </c>
      <c r="P489" s="21" t="s">
        <v>56</v>
      </c>
      <c r="Q489" s="21" t="s">
        <v>30</v>
      </c>
      <c r="R489" s="21" t="s">
        <v>288</v>
      </c>
      <c r="S489" s="23">
        <v>51</v>
      </c>
      <c r="T489" s="33"/>
      <c r="U489" s="43" t="s">
        <v>292</v>
      </c>
      <c r="V489" s="21">
        <v>1</v>
      </c>
    </row>
    <row r="490" spans="1:22">
      <c r="A490" s="30">
        <v>45282</v>
      </c>
      <c r="B490" s="21" t="s">
        <v>169</v>
      </c>
      <c r="C490" s="21" t="s">
        <v>278</v>
      </c>
      <c r="D490" s="21" t="s">
        <v>23</v>
      </c>
      <c r="E490" s="21" t="s">
        <v>37</v>
      </c>
      <c r="F490" s="21" t="s">
        <v>25</v>
      </c>
      <c r="G490" s="21" t="s">
        <v>26</v>
      </c>
      <c r="H490" s="21" t="s">
        <v>34</v>
      </c>
      <c r="I490" s="21" t="s">
        <v>28</v>
      </c>
      <c r="J490" s="21" t="s">
        <v>37</v>
      </c>
      <c r="K490" s="22" t="s">
        <v>39</v>
      </c>
      <c r="L490" s="21" t="s">
        <v>40</v>
      </c>
      <c r="M490" s="23">
        <v>28</v>
      </c>
      <c r="N490" s="21" t="s">
        <v>34</v>
      </c>
      <c r="O490" s="21" t="s">
        <v>28</v>
      </c>
      <c r="P490" s="21" t="s">
        <v>37</v>
      </c>
      <c r="Q490" s="21" t="s">
        <v>39</v>
      </c>
      <c r="R490" s="21" t="s">
        <v>58</v>
      </c>
      <c r="S490" s="23">
        <v>46</v>
      </c>
      <c r="T490" s="33"/>
      <c r="U490" s="21" t="s">
        <v>291</v>
      </c>
      <c r="V490" s="21">
        <v>1</v>
      </c>
    </row>
    <row r="491" spans="1:22">
      <c r="A491" s="30">
        <v>45282</v>
      </c>
      <c r="B491" s="21" t="s">
        <v>93</v>
      </c>
      <c r="C491" s="21" t="s">
        <v>278</v>
      </c>
      <c r="D491" s="21" t="s">
        <v>51</v>
      </c>
      <c r="E491" s="21" t="s">
        <v>37</v>
      </c>
      <c r="F491" s="21" t="s">
        <v>25</v>
      </c>
      <c r="G491" s="21" t="s">
        <v>26</v>
      </c>
      <c r="H491" s="21" t="s">
        <v>38</v>
      </c>
      <c r="I491" s="21" t="s">
        <v>28</v>
      </c>
      <c r="J491" s="21" t="s">
        <v>37</v>
      </c>
      <c r="K491" s="22" t="s">
        <v>39</v>
      </c>
      <c r="L491" s="21" t="s">
        <v>40</v>
      </c>
      <c r="M491" s="23">
        <v>45</v>
      </c>
      <c r="N491" s="21" t="s">
        <v>27</v>
      </c>
      <c r="O491" s="21" t="s">
        <v>28</v>
      </c>
      <c r="P491" s="21" t="s">
        <v>29</v>
      </c>
      <c r="Q491" s="21" t="s">
        <v>39</v>
      </c>
      <c r="R491" s="21" t="s">
        <v>40</v>
      </c>
      <c r="S491" s="23">
        <v>72</v>
      </c>
      <c r="T491" s="33"/>
      <c r="U491" s="43" t="s">
        <v>292</v>
      </c>
      <c r="V491" s="21">
        <v>1</v>
      </c>
    </row>
    <row r="492" spans="1:22">
      <c r="A492" s="30">
        <v>45286</v>
      </c>
      <c r="B492" s="21" t="s">
        <v>48</v>
      </c>
      <c r="C492" s="21" t="s">
        <v>280</v>
      </c>
      <c r="D492" s="21" t="s">
        <v>51</v>
      </c>
      <c r="E492" s="21" t="s">
        <v>37</v>
      </c>
      <c r="F492" s="21" t="s">
        <v>25</v>
      </c>
      <c r="G492" s="21" t="s">
        <v>26</v>
      </c>
      <c r="H492" s="21" t="s">
        <v>38</v>
      </c>
      <c r="I492" s="21" t="s">
        <v>28</v>
      </c>
      <c r="J492" s="21" t="s">
        <v>37</v>
      </c>
      <c r="K492" s="22" t="s">
        <v>39</v>
      </c>
      <c r="L492" s="21" t="s">
        <v>40</v>
      </c>
      <c r="M492" s="23">
        <v>19</v>
      </c>
      <c r="N492" s="21" t="s">
        <v>34</v>
      </c>
      <c r="O492" s="21" t="s">
        <v>28</v>
      </c>
      <c r="P492" s="21" t="s">
        <v>29</v>
      </c>
      <c r="Q492" s="21" t="s">
        <v>39</v>
      </c>
      <c r="R492" s="21" t="s">
        <v>40</v>
      </c>
      <c r="S492" s="23">
        <v>40</v>
      </c>
      <c r="T492" s="33"/>
      <c r="U492" s="21" t="s">
        <v>290</v>
      </c>
      <c r="V492" s="21">
        <v>1</v>
      </c>
    </row>
    <row r="493" spans="1:22">
      <c r="A493" s="30">
        <v>45286</v>
      </c>
      <c r="B493" s="21" t="s">
        <v>102</v>
      </c>
      <c r="C493" s="21" t="s">
        <v>283</v>
      </c>
      <c r="D493" s="21" t="s">
        <v>23</v>
      </c>
      <c r="E493" s="21" t="s">
        <v>56</v>
      </c>
      <c r="F493" s="21" t="s">
        <v>25</v>
      </c>
      <c r="G493" s="21" t="s">
        <v>26</v>
      </c>
      <c r="H493" s="21" t="s">
        <v>38</v>
      </c>
      <c r="I493" s="21" t="s">
        <v>28</v>
      </c>
      <c r="J493" s="21" t="s">
        <v>56</v>
      </c>
      <c r="K493" s="22" t="s">
        <v>30</v>
      </c>
      <c r="L493" s="21"/>
      <c r="M493" s="23">
        <v>31</v>
      </c>
      <c r="N493" s="21" t="s">
        <v>41</v>
      </c>
      <c r="O493" s="21" t="s">
        <v>141</v>
      </c>
      <c r="P493" s="21" t="s">
        <v>29</v>
      </c>
      <c r="Q493" s="21" t="s">
        <v>39</v>
      </c>
      <c r="R493" s="21" t="s">
        <v>40</v>
      </c>
      <c r="S493" s="23">
        <v>33</v>
      </c>
      <c r="T493" s="33"/>
      <c r="U493" s="21" t="s">
        <v>291</v>
      </c>
      <c r="V493" s="21">
        <v>1</v>
      </c>
    </row>
    <row r="494" spans="1:22">
      <c r="A494" s="30">
        <v>45287</v>
      </c>
      <c r="B494" s="21" t="s">
        <v>36</v>
      </c>
      <c r="C494" s="21" t="s">
        <v>276</v>
      </c>
      <c r="D494" s="21" t="s">
        <v>23</v>
      </c>
      <c r="E494" s="21" t="s">
        <v>37</v>
      </c>
      <c r="F494" s="21" t="s">
        <v>25</v>
      </c>
      <c r="G494" s="21" t="s">
        <v>26</v>
      </c>
      <c r="H494" s="21" t="s">
        <v>34</v>
      </c>
      <c r="I494" s="21" t="s">
        <v>28</v>
      </c>
      <c r="J494" s="21" t="s">
        <v>29</v>
      </c>
      <c r="K494" s="22" t="s">
        <v>39</v>
      </c>
      <c r="L494" s="21" t="s">
        <v>40</v>
      </c>
      <c r="M494" s="23">
        <v>83</v>
      </c>
      <c r="N494" s="21" t="s">
        <v>38</v>
      </c>
      <c r="O494" s="21" t="s">
        <v>28</v>
      </c>
      <c r="P494" s="21" t="s">
        <v>37</v>
      </c>
      <c r="Q494" s="21" t="s">
        <v>39</v>
      </c>
      <c r="R494" s="21" t="s">
        <v>40</v>
      </c>
      <c r="S494" s="23">
        <v>20</v>
      </c>
      <c r="T494" s="33"/>
      <c r="U494" s="21" t="s">
        <v>295</v>
      </c>
      <c r="V494" s="21">
        <v>1</v>
      </c>
    </row>
    <row r="495" spans="1:22">
      <c r="A495" s="30">
        <v>45288</v>
      </c>
      <c r="B495" s="21" t="s">
        <v>118</v>
      </c>
      <c r="C495" s="21" t="s">
        <v>283</v>
      </c>
      <c r="D495" s="21" t="s">
        <v>23</v>
      </c>
      <c r="E495" s="21" t="s">
        <v>37</v>
      </c>
      <c r="F495" s="21" t="s">
        <v>50</v>
      </c>
      <c r="G495" s="21" t="s">
        <v>26</v>
      </c>
      <c r="H495" s="21" t="s">
        <v>38</v>
      </c>
      <c r="I495" s="21" t="s">
        <v>28</v>
      </c>
      <c r="J495" s="21" t="s">
        <v>29</v>
      </c>
      <c r="K495" s="22" t="s">
        <v>39</v>
      </c>
      <c r="L495" s="21" t="s">
        <v>40</v>
      </c>
      <c r="M495" s="23">
        <v>17</v>
      </c>
      <c r="N495" s="21" t="s">
        <v>288</v>
      </c>
      <c r="O495" s="21" t="s">
        <v>288</v>
      </c>
      <c r="P495" s="21" t="s">
        <v>288</v>
      </c>
      <c r="Q495" s="21" t="s">
        <v>288</v>
      </c>
      <c r="R495" s="21" t="s">
        <v>288</v>
      </c>
      <c r="S495" s="23" t="s">
        <v>288</v>
      </c>
      <c r="T495" s="33" t="s">
        <v>18</v>
      </c>
      <c r="U495" s="21" t="s">
        <v>290</v>
      </c>
      <c r="V495" s="21">
        <v>1</v>
      </c>
    </row>
    <row r="496" spans="1:22">
      <c r="A496" s="30">
        <v>45291</v>
      </c>
      <c r="B496" s="21" t="s">
        <v>170</v>
      </c>
      <c r="C496" s="21" t="s">
        <v>278</v>
      </c>
      <c r="D496" s="21" t="s">
        <v>23</v>
      </c>
      <c r="E496" s="21" t="s">
        <v>37</v>
      </c>
      <c r="F496" s="21" t="s">
        <v>25</v>
      </c>
      <c r="G496" s="21" t="s">
        <v>26</v>
      </c>
      <c r="H496" s="21" t="s">
        <v>152</v>
      </c>
      <c r="I496" s="21" t="s">
        <v>141</v>
      </c>
      <c r="J496" s="21" t="s">
        <v>29</v>
      </c>
      <c r="K496" s="22" t="s">
        <v>39</v>
      </c>
      <c r="L496" s="21" t="s">
        <v>40</v>
      </c>
      <c r="M496" s="23">
        <v>30</v>
      </c>
      <c r="N496" s="21" t="s">
        <v>38</v>
      </c>
      <c r="O496" s="21" t="s">
        <v>28</v>
      </c>
      <c r="P496" s="21" t="s">
        <v>37</v>
      </c>
      <c r="Q496" s="21" t="s">
        <v>39</v>
      </c>
      <c r="R496" s="21" t="s">
        <v>40</v>
      </c>
      <c r="S496" s="23">
        <v>37</v>
      </c>
      <c r="T496" s="33"/>
      <c r="U496" s="21" t="s">
        <v>291</v>
      </c>
      <c r="V496" s="21">
        <v>1</v>
      </c>
    </row>
    <row r="497" spans="1:22">
      <c r="A497" s="30">
        <v>45261</v>
      </c>
      <c r="B497" s="21" t="s">
        <v>93</v>
      </c>
      <c r="C497" s="21" t="s">
        <v>278</v>
      </c>
      <c r="D497" s="21" t="s">
        <v>23</v>
      </c>
      <c r="E497" s="21" t="s">
        <v>37</v>
      </c>
      <c r="F497" s="21" t="s">
        <v>50</v>
      </c>
      <c r="G497" s="21" t="s">
        <v>275</v>
      </c>
      <c r="H497" s="21" t="s">
        <v>38</v>
      </c>
      <c r="I497" s="21" t="s">
        <v>28</v>
      </c>
      <c r="J497" s="21" t="s">
        <v>37</v>
      </c>
      <c r="K497" s="22" t="s">
        <v>39</v>
      </c>
      <c r="L497" s="21" t="s">
        <v>40</v>
      </c>
      <c r="M497" s="23">
        <v>21</v>
      </c>
      <c r="N497" s="21" t="s">
        <v>288</v>
      </c>
      <c r="O497" s="21" t="s">
        <v>288</v>
      </c>
      <c r="P497" s="21" t="s">
        <v>288</v>
      </c>
      <c r="Q497" s="21" t="s">
        <v>288</v>
      </c>
      <c r="R497" s="21" t="s">
        <v>288</v>
      </c>
      <c r="S497" s="23" t="s">
        <v>288</v>
      </c>
      <c r="T497" s="33" t="s">
        <v>18</v>
      </c>
      <c r="U497" s="21" t="s">
        <v>290</v>
      </c>
      <c r="V497" s="21">
        <v>1</v>
      </c>
    </row>
    <row r="498" spans="1:22">
      <c r="A498" s="30">
        <v>45261</v>
      </c>
      <c r="B498" s="21" t="s">
        <v>48</v>
      </c>
      <c r="C498" s="21" t="s">
        <v>280</v>
      </c>
      <c r="D498" s="21" t="s">
        <v>23</v>
      </c>
      <c r="E498" s="21" t="s">
        <v>37</v>
      </c>
      <c r="F498" s="21" t="s">
        <v>25</v>
      </c>
      <c r="G498" s="21" t="s">
        <v>26</v>
      </c>
      <c r="H498" s="21" t="s">
        <v>38</v>
      </c>
      <c r="I498" s="21" t="s">
        <v>28</v>
      </c>
      <c r="J498" s="21" t="s">
        <v>37</v>
      </c>
      <c r="K498" s="22" t="s">
        <v>30</v>
      </c>
      <c r="L498" s="21"/>
      <c r="M498" s="23" t="s">
        <v>288</v>
      </c>
      <c r="N498" s="21" t="s">
        <v>34</v>
      </c>
      <c r="O498" s="21" t="s">
        <v>28</v>
      </c>
      <c r="P498" s="21" t="s">
        <v>37</v>
      </c>
      <c r="Q498" s="21" t="s">
        <v>39</v>
      </c>
      <c r="R498" s="21" t="s">
        <v>58</v>
      </c>
      <c r="S498" s="23">
        <v>54</v>
      </c>
      <c r="T498" s="33" t="s">
        <v>18</v>
      </c>
      <c r="U498" s="21" t="s">
        <v>296</v>
      </c>
      <c r="V498" s="21">
        <v>1</v>
      </c>
    </row>
    <row r="499" spans="1:22">
      <c r="A499" s="30">
        <v>45262</v>
      </c>
      <c r="B499" s="21" t="s">
        <v>42</v>
      </c>
      <c r="C499" s="21" t="s">
        <v>280</v>
      </c>
      <c r="D499" s="21" t="s">
        <v>23</v>
      </c>
      <c r="E499" s="21" t="s">
        <v>37</v>
      </c>
      <c r="F499" s="21" t="s">
        <v>25</v>
      </c>
      <c r="G499" s="21" t="s">
        <v>26</v>
      </c>
      <c r="H499" s="21" t="s">
        <v>34</v>
      </c>
      <c r="I499" s="21" t="s">
        <v>28</v>
      </c>
      <c r="J499" s="21" t="s">
        <v>37</v>
      </c>
      <c r="K499" s="22" t="s">
        <v>39</v>
      </c>
      <c r="L499" s="21" t="s">
        <v>40</v>
      </c>
      <c r="M499" s="23">
        <v>49</v>
      </c>
      <c r="N499" s="21" t="s">
        <v>32</v>
      </c>
      <c r="O499" s="21" t="s">
        <v>28</v>
      </c>
      <c r="P499" s="21" t="s">
        <v>29</v>
      </c>
      <c r="Q499" s="21" t="s">
        <v>30</v>
      </c>
      <c r="R499" s="21" t="s">
        <v>288</v>
      </c>
      <c r="S499" s="23">
        <v>22</v>
      </c>
      <c r="T499" s="33"/>
      <c r="U499" s="21" t="s">
        <v>293</v>
      </c>
      <c r="V499" s="21">
        <v>1</v>
      </c>
    </row>
    <row r="500" spans="1:22">
      <c r="A500" s="30">
        <v>45264</v>
      </c>
      <c r="B500" s="21" t="s">
        <v>92</v>
      </c>
      <c r="C500" s="21" t="s">
        <v>282</v>
      </c>
      <c r="D500" s="21" t="s">
        <v>51</v>
      </c>
      <c r="E500" s="21" t="s">
        <v>37</v>
      </c>
      <c r="F500" s="21" t="s">
        <v>50</v>
      </c>
      <c r="G500" s="21" t="s">
        <v>275</v>
      </c>
      <c r="H500" s="21" t="s">
        <v>38</v>
      </c>
      <c r="I500" s="21" t="s">
        <v>28</v>
      </c>
      <c r="J500" s="21" t="s">
        <v>37</v>
      </c>
      <c r="K500" s="22" t="s">
        <v>39</v>
      </c>
      <c r="L500" s="21" t="s">
        <v>40</v>
      </c>
      <c r="M500" s="23">
        <v>25</v>
      </c>
      <c r="N500" s="21" t="s">
        <v>288</v>
      </c>
      <c r="O500" s="21" t="s">
        <v>288</v>
      </c>
      <c r="P500" s="21" t="s">
        <v>288</v>
      </c>
      <c r="Q500" s="21" t="s">
        <v>288</v>
      </c>
      <c r="R500" s="21" t="s">
        <v>288</v>
      </c>
      <c r="S500" s="23" t="s">
        <v>288</v>
      </c>
      <c r="T500" s="33" t="s">
        <v>18</v>
      </c>
      <c r="U500" s="21" t="s">
        <v>290</v>
      </c>
      <c r="V500" s="21">
        <v>1</v>
      </c>
    </row>
    <row r="501" spans="1:22">
      <c r="A501" s="30">
        <v>45264</v>
      </c>
      <c r="B501" s="21" t="s">
        <v>94</v>
      </c>
      <c r="C501" s="21" t="s">
        <v>280</v>
      </c>
      <c r="D501" s="21" t="s">
        <v>23</v>
      </c>
      <c r="E501" s="21" t="s">
        <v>37</v>
      </c>
      <c r="F501" s="21" t="s">
        <v>25</v>
      </c>
      <c r="G501" s="21" t="s">
        <v>26</v>
      </c>
      <c r="H501" s="21" t="s">
        <v>38</v>
      </c>
      <c r="I501" s="21" t="s">
        <v>28</v>
      </c>
      <c r="J501" s="21" t="s">
        <v>37</v>
      </c>
      <c r="K501" s="22" t="s">
        <v>39</v>
      </c>
      <c r="L501" s="21" t="s">
        <v>40</v>
      </c>
      <c r="M501" s="23">
        <v>31</v>
      </c>
      <c r="N501" s="21" t="s">
        <v>34</v>
      </c>
      <c r="O501" s="21" t="s">
        <v>28</v>
      </c>
      <c r="P501" s="21" t="s">
        <v>37</v>
      </c>
      <c r="Q501" s="21" t="s">
        <v>39</v>
      </c>
      <c r="R501" s="21" t="s">
        <v>40</v>
      </c>
      <c r="S501" s="23">
        <v>19</v>
      </c>
      <c r="T501" s="33"/>
      <c r="U501" s="21" t="s">
        <v>291</v>
      </c>
      <c r="V501" s="21">
        <v>1</v>
      </c>
    </row>
    <row r="502" spans="1:22">
      <c r="A502" s="30">
        <v>45266</v>
      </c>
      <c r="B502" s="21" t="s">
        <v>138</v>
      </c>
      <c r="C502" s="21" t="s">
        <v>285</v>
      </c>
      <c r="D502" s="21" t="s">
        <v>23</v>
      </c>
      <c r="E502" s="21" t="s">
        <v>37</v>
      </c>
      <c r="F502" s="21" t="s">
        <v>25</v>
      </c>
      <c r="G502" s="21" t="s">
        <v>26</v>
      </c>
      <c r="H502" s="21" t="s">
        <v>38</v>
      </c>
      <c r="I502" s="21" t="s">
        <v>28</v>
      </c>
      <c r="J502" s="21" t="s">
        <v>37</v>
      </c>
      <c r="K502" s="22" t="s">
        <v>39</v>
      </c>
      <c r="L502" s="21" t="s">
        <v>40</v>
      </c>
      <c r="M502" s="23">
        <v>25</v>
      </c>
      <c r="N502" s="21" t="s">
        <v>34</v>
      </c>
      <c r="O502" s="21" t="s">
        <v>28</v>
      </c>
      <c r="P502" s="21" t="s">
        <v>29</v>
      </c>
      <c r="Q502" s="21" t="s">
        <v>39</v>
      </c>
      <c r="R502" s="21" t="s">
        <v>40</v>
      </c>
      <c r="S502" s="23">
        <v>71</v>
      </c>
      <c r="T502" s="33"/>
      <c r="U502" s="21" t="s">
        <v>290</v>
      </c>
      <c r="V502" s="21">
        <v>1</v>
      </c>
    </row>
    <row r="503" spans="1:22">
      <c r="A503" s="30">
        <v>45266</v>
      </c>
      <c r="B503" s="21" t="s">
        <v>42</v>
      </c>
      <c r="C503" s="21" t="s">
        <v>280</v>
      </c>
      <c r="D503" s="21" t="s">
        <v>23</v>
      </c>
      <c r="E503" s="21" t="s">
        <v>37</v>
      </c>
      <c r="F503" s="21" t="s">
        <v>25</v>
      </c>
      <c r="G503" s="21" t="s">
        <v>26</v>
      </c>
      <c r="H503" s="21" t="s">
        <v>38</v>
      </c>
      <c r="I503" s="21" t="s">
        <v>28</v>
      </c>
      <c r="J503" s="21" t="s">
        <v>37</v>
      </c>
      <c r="K503" s="22" t="s">
        <v>39</v>
      </c>
      <c r="L503" s="21" t="s">
        <v>40</v>
      </c>
      <c r="M503" s="23">
        <v>28</v>
      </c>
      <c r="N503" s="21" t="s">
        <v>38</v>
      </c>
      <c r="O503" s="21" t="s">
        <v>28</v>
      </c>
      <c r="P503" s="21" t="s">
        <v>37</v>
      </c>
      <c r="Q503" s="21" t="s">
        <v>39</v>
      </c>
      <c r="R503" s="21" t="s">
        <v>40</v>
      </c>
      <c r="S503" s="23">
        <v>61</v>
      </c>
      <c r="T503" s="33"/>
      <c r="U503" s="21" t="s">
        <v>291</v>
      </c>
      <c r="V503" s="21">
        <v>1</v>
      </c>
    </row>
    <row r="504" spans="1:22">
      <c r="A504" s="30">
        <v>45269</v>
      </c>
      <c r="B504" s="21" t="s">
        <v>54</v>
      </c>
      <c r="C504" s="21" t="s">
        <v>285</v>
      </c>
      <c r="D504" s="21" t="s">
        <v>23</v>
      </c>
      <c r="E504" s="21" t="s">
        <v>56</v>
      </c>
      <c r="F504" s="21" t="s">
        <v>25</v>
      </c>
      <c r="G504" s="21" t="s">
        <v>26</v>
      </c>
      <c r="H504" s="21" t="s">
        <v>59</v>
      </c>
      <c r="I504" s="21" t="s">
        <v>141</v>
      </c>
      <c r="J504" s="21" t="s">
        <v>29</v>
      </c>
      <c r="K504" s="22" t="s">
        <v>39</v>
      </c>
      <c r="L504" s="21" t="s">
        <v>40</v>
      </c>
      <c r="M504" s="23">
        <v>16</v>
      </c>
      <c r="N504" s="21" t="s">
        <v>38</v>
      </c>
      <c r="O504" s="21" t="s">
        <v>28</v>
      </c>
      <c r="P504" s="21" t="s">
        <v>288</v>
      </c>
      <c r="Q504" s="21" t="s">
        <v>39</v>
      </c>
      <c r="R504" s="21" t="s">
        <v>40</v>
      </c>
      <c r="S504" s="23">
        <v>37</v>
      </c>
      <c r="T504" s="33"/>
      <c r="U504" s="21" t="s">
        <v>290</v>
      </c>
      <c r="V504" s="21">
        <v>1</v>
      </c>
    </row>
    <row r="505" spans="1:22">
      <c r="A505" s="30">
        <v>45270</v>
      </c>
      <c r="B505" s="21" t="s">
        <v>171</v>
      </c>
      <c r="C505" s="21" t="s">
        <v>280</v>
      </c>
      <c r="D505" s="21" t="s">
        <v>23</v>
      </c>
      <c r="E505" s="21" t="s">
        <v>37</v>
      </c>
      <c r="F505" s="21" t="s">
        <v>52</v>
      </c>
      <c r="G505" s="21" t="s">
        <v>26</v>
      </c>
      <c r="H505" s="21" t="s">
        <v>38</v>
      </c>
      <c r="I505" s="21" t="s">
        <v>28</v>
      </c>
      <c r="J505" s="21" t="s">
        <v>37</v>
      </c>
      <c r="K505" s="22" t="s">
        <v>39</v>
      </c>
      <c r="L505" s="21" t="s">
        <v>40</v>
      </c>
      <c r="M505" s="23">
        <v>26</v>
      </c>
      <c r="N505" s="21" t="s">
        <v>288</v>
      </c>
      <c r="O505" s="21" t="s">
        <v>288</v>
      </c>
      <c r="P505" s="21" t="s">
        <v>288</v>
      </c>
      <c r="Q505" s="21" t="s">
        <v>288</v>
      </c>
      <c r="R505" s="21" t="s">
        <v>288</v>
      </c>
      <c r="S505" s="23" t="s">
        <v>288</v>
      </c>
      <c r="T505" s="33"/>
      <c r="U505" s="21" t="s">
        <v>291</v>
      </c>
      <c r="V505" s="21">
        <v>1</v>
      </c>
    </row>
    <row r="506" spans="1:22">
      <c r="A506" s="30">
        <v>45271</v>
      </c>
      <c r="B506" s="21" t="s">
        <v>36</v>
      </c>
      <c r="C506" s="21" t="s">
        <v>276</v>
      </c>
      <c r="D506" s="21" t="s">
        <v>23</v>
      </c>
      <c r="E506" s="21" t="s">
        <v>37</v>
      </c>
      <c r="F506" s="21" t="s">
        <v>50</v>
      </c>
      <c r="G506" s="21" t="s">
        <v>275</v>
      </c>
      <c r="H506" s="21" t="s">
        <v>152</v>
      </c>
      <c r="I506" s="21" t="s">
        <v>141</v>
      </c>
      <c r="J506" s="21" t="s">
        <v>29</v>
      </c>
      <c r="K506" s="22" t="s">
        <v>39</v>
      </c>
      <c r="L506" s="21" t="s">
        <v>40</v>
      </c>
      <c r="M506" s="23">
        <v>56</v>
      </c>
      <c r="N506" s="21" t="s">
        <v>288</v>
      </c>
      <c r="O506" s="21" t="s">
        <v>288</v>
      </c>
      <c r="P506" s="21" t="s">
        <v>288</v>
      </c>
      <c r="Q506" s="21" t="s">
        <v>288</v>
      </c>
      <c r="R506" s="21" t="s">
        <v>288</v>
      </c>
      <c r="S506" s="23" t="s">
        <v>288</v>
      </c>
      <c r="T506" s="33" t="s">
        <v>18</v>
      </c>
      <c r="U506" s="21" t="s">
        <v>294</v>
      </c>
      <c r="V506" s="21">
        <v>1</v>
      </c>
    </row>
    <row r="507" spans="1:22">
      <c r="A507" s="30">
        <v>45292</v>
      </c>
      <c r="B507" s="21" t="s">
        <v>78</v>
      </c>
      <c r="C507" s="21" t="s">
        <v>283</v>
      </c>
      <c r="D507" s="21" t="s">
        <v>23</v>
      </c>
      <c r="E507" s="21" t="s">
        <v>37</v>
      </c>
      <c r="F507" s="21" t="s">
        <v>137</v>
      </c>
      <c r="G507" s="21" t="s">
        <v>275</v>
      </c>
      <c r="H507" s="21" t="s">
        <v>79</v>
      </c>
      <c r="I507" s="21" t="s">
        <v>28</v>
      </c>
      <c r="J507" s="21" t="s">
        <v>37</v>
      </c>
      <c r="K507" s="22" t="s">
        <v>39</v>
      </c>
      <c r="L507" s="21" t="s">
        <v>40</v>
      </c>
      <c r="M507" s="23">
        <v>26</v>
      </c>
      <c r="N507" s="21" t="s">
        <v>288</v>
      </c>
      <c r="O507" s="21" t="s">
        <v>288</v>
      </c>
      <c r="P507" s="21" t="s">
        <v>288</v>
      </c>
      <c r="Q507" s="21" t="s">
        <v>288</v>
      </c>
      <c r="R507" s="21" t="s">
        <v>288</v>
      </c>
      <c r="S507" s="23" t="s">
        <v>288</v>
      </c>
      <c r="T507" s="33"/>
      <c r="U507" s="21" t="s">
        <v>291</v>
      </c>
      <c r="V507" s="21">
        <v>1</v>
      </c>
    </row>
    <row r="508" spans="1:22">
      <c r="A508" s="30">
        <v>45293</v>
      </c>
      <c r="B508" s="21" t="s">
        <v>85</v>
      </c>
      <c r="C508" s="21" t="s">
        <v>283</v>
      </c>
      <c r="D508" s="21" t="s">
        <v>51</v>
      </c>
      <c r="E508" s="21" t="s">
        <v>37</v>
      </c>
      <c r="F508" s="21" t="s">
        <v>25</v>
      </c>
      <c r="G508" s="21" t="s">
        <v>26</v>
      </c>
      <c r="H508" s="21" t="s">
        <v>38</v>
      </c>
      <c r="I508" s="21" t="s">
        <v>28</v>
      </c>
      <c r="J508" s="21" t="s">
        <v>37</v>
      </c>
      <c r="K508" s="22" t="s">
        <v>39</v>
      </c>
      <c r="L508" s="21" t="s">
        <v>40</v>
      </c>
      <c r="M508" s="23">
        <v>30</v>
      </c>
      <c r="N508" s="21" t="s">
        <v>152</v>
      </c>
      <c r="O508" s="21" t="s">
        <v>141</v>
      </c>
      <c r="P508" s="21" t="s">
        <v>29</v>
      </c>
      <c r="Q508" s="21" t="s">
        <v>39</v>
      </c>
      <c r="R508" s="21" t="s">
        <v>40</v>
      </c>
      <c r="S508" s="23">
        <v>58</v>
      </c>
      <c r="T508" s="33"/>
      <c r="U508" s="21" t="s">
        <v>291</v>
      </c>
      <c r="V508" s="21">
        <v>1</v>
      </c>
    </row>
    <row r="509" spans="1:22">
      <c r="A509" s="30">
        <v>45295</v>
      </c>
      <c r="B509" s="21" t="s">
        <v>33</v>
      </c>
      <c r="C509" s="21" t="s">
        <v>285</v>
      </c>
      <c r="D509" s="21" t="s">
        <v>23</v>
      </c>
      <c r="E509" s="21" t="s">
        <v>37</v>
      </c>
      <c r="F509" s="21" t="s">
        <v>25</v>
      </c>
      <c r="G509" s="21" t="s">
        <v>26</v>
      </c>
      <c r="H509" s="21" t="s">
        <v>41</v>
      </c>
      <c r="I509" s="21" t="s">
        <v>28</v>
      </c>
      <c r="J509" s="21" t="s">
        <v>29</v>
      </c>
      <c r="K509" s="22" t="s">
        <v>39</v>
      </c>
      <c r="L509" s="21" t="s">
        <v>40</v>
      </c>
      <c r="M509" s="23">
        <v>57</v>
      </c>
      <c r="N509" s="21" t="s">
        <v>27</v>
      </c>
      <c r="O509" s="21" t="s">
        <v>28</v>
      </c>
      <c r="P509" s="21" t="s">
        <v>37</v>
      </c>
      <c r="Q509" s="21" t="s">
        <v>39</v>
      </c>
      <c r="R509" s="21" t="s">
        <v>40</v>
      </c>
      <c r="S509" s="23">
        <v>100</v>
      </c>
      <c r="T509" s="33"/>
      <c r="U509" s="21" t="s">
        <v>294</v>
      </c>
      <c r="V509" s="21">
        <v>1</v>
      </c>
    </row>
    <row r="510" spans="1:22">
      <c r="A510" s="30">
        <v>45297</v>
      </c>
      <c r="B510" s="21" t="s">
        <v>49</v>
      </c>
      <c r="C510" s="21" t="s">
        <v>285</v>
      </c>
      <c r="D510" s="21" t="s">
        <v>51</v>
      </c>
      <c r="E510" s="21" t="s">
        <v>37</v>
      </c>
      <c r="F510" s="21" t="s">
        <v>25</v>
      </c>
      <c r="G510" s="21" t="s">
        <v>75</v>
      </c>
      <c r="H510" s="21" t="s">
        <v>38</v>
      </c>
      <c r="I510" s="21" t="s">
        <v>28</v>
      </c>
      <c r="J510" s="21" t="s">
        <v>37</v>
      </c>
      <c r="K510" s="22" t="s">
        <v>39</v>
      </c>
      <c r="L510" s="21" t="s">
        <v>40</v>
      </c>
      <c r="M510" s="23">
        <v>20</v>
      </c>
      <c r="N510" s="21" t="s">
        <v>288</v>
      </c>
      <c r="O510" s="21" t="s">
        <v>288</v>
      </c>
      <c r="P510" s="21" t="s">
        <v>288</v>
      </c>
      <c r="Q510" s="21" t="s">
        <v>288</v>
      </c>
      <c r="R510" s="21" t="s">
        <v>288</v>
      </c>
      <c r="S510" s="23" t="s">
        <v>288</v>
      </c>
      <c r="T510" s="33"/>
      <c r="U510" s="21" t="s">
        <v>290</v>
      </c>
      <c r="V510" s="21">
        <v>1</v>
      </c>
    </row>
    <row r="511" spans="1:22">
      <c r="A511" s="30">
        <v>45314</v>
      </c>
      <c r="B511" s="21" t="s">
        <v>66</v>
      </c>
      <c r="C511" s="21" t="s">
        <v>283</v>
      </c>
      <c r="D511" s="21" t="s">
        <v>23</v>
      </c>
      <c r="E511" s="21" t="s">
        <v>37</v>
      </c>
      <c r="F511" s="21" t="s">
        <v>25</v>
      </c>
      <c r="G511" s="21" t="s">
        <v>26</v>
      </c>
      <c r="H511" s="21" t="s">
        <v>38</v>
      </c>
      <c r="I511" s="21" t="s">
        <v>28</v>
      </c>
      <c r="J511" s="21" t="s">
        <v>37</v>
      </c>
      <c r="K511" s="22" t="s">
        <v>39</v>
      </c>
      <c r="L511" s="21" t="s">
        <v>40</v>
      </c>
      <c r="M511" s="23">
        <v>38</v>
      </c>
      <c r="N511" s="21" t="s">
        <v>152</v>
      </c>
      <c r="O511" s="21" t="s">
        <v>141</v>
      </c>
      <c r="P511" s="21" t="s">
        <v>29</v>
      </c>
      <c r="Q511" s="21" t="s">
        <v>39</v>
      </c>
      <c r="R511" s="21" t="s">
        <v>40</v>
      </c>
      <c r="S511" s="23">
        <v>63</v>
      </c>
      <c r="T511" s="33"/>
      <c r="U511" s="43" t="s">
        <v>292</v>
      </c>
      <c r="V511" s="21">
        <v>1</v>
      </c>
    </row>
    <row r="512" spans="1:22">
      <c r="A512" s="30">
        <v>45316</v>
      </c>
      <c r="B512" s="21" t="s">
        <v>31</v>
      </c>
      <c r="C512" s="21" t="s">
        <v>283</v>
      </c>
      <c r="D512" s="21" t="s">
        <v>23</v>
      </c>
      <c r="E512" s="21" t="s">
        <v>37</v>
      </c>
      <c r="F512" s="21" t="s">
        <v>50</v>
      </c>
      <c r="G512" s="21" t="s">
        <v>26</v>
      </c>
      <c r="H512" s="21" t="s">
        <v>38</v>
      </c>
      <c r="I512" s="21" t="s">
        <v>28</v>
      </c>
      <c r="J512" s="21" t="s">
        <v>37</v>
      </c>
      <c r="K512" s="22" t="s">
        <v>39</v>
      </c>
      <c r="L512" s="21" t="s">
        <v>40</v>
      </c>
      <c r="M512" s="23">
        <v>23</v>
      </c>
      <c r="N512" s="21" t="s">
        <v>288</v>
      </c>
      <c r="O512" s="21" t="s">
        <v>288</v>
      </c>
      <c r="P512" s="21" t="s">
        <v>288</v>
      </c>
      <c r="Q512" s="21" t="s">
        <v>288</v>
      </c>
      <c r="R512" s="21" t="s">
        <v>288</v>
      </c>
      <c r="S512" s="23" t="s">
        <v>288</v>
      </c>
      <c r="T512" s="33" t="s">
        <v>18</v>
      </c>
      <c r="U512" s="21" t="s">
        <v>290</v>
      </c>
      <c r="V512" s="21">
        <v>1</v>
      </c>
    </row>
    <row r="513" spans="1:22">
      <c r="A513" s="30">
        <v>45319</v>
      </c>
      <c r="B513" s="21" t="s">
        <v>33</v>
      </c>
      <c r="C513" s="21" t="s">
        <v>285</v>
      </c>
      <c r="D513" s="21" t="s">
        <v>23</v>
      </c>
      <c r="E513" s="21" t="s">
        <v>56</v>
      </c>
      <c r="F513" s="21" t="s">
        <v>172</v>
      </c>
      <c r="G513" s="21" t="s">
        <v>26</v>
      </c>
      <c r="H513" s="21" t="s">
        <v>59</v>
      </c>
      <c r="I513" s="21" t="s">
        <v>141</v>
      </c>
      <c r="J513" s="21" t="s">
        <v>29</v>
      </c>
      <c r="K513" s="22" t="s">
        <v>39</v>
      </c>
      <c r="L513" s="21" t="s">
        <v>40</v>
      </c>
      <c r="M513" s="23">
        <v>60</v>
      </c>
      <c r="N513" s="21" t="s">
        <v>288</v>
      </c>
      <c r="O513" s="21" t="s">
        <v>288</v>
      </c>
      <c r="P513" s="21" t="s">
        <v>288</v>
      </c>
      <c r="Q513" s="21" t="s">
        <v>288</v>
      </c>
      <c r="R513" s="21" t="s">
        <v>288</v>
      </c>
      <c r="S513" s="23" t="s">
        <v>288</v>
      </c>
      <c r="T513" s="33" t="s">
        <v>18</v>
      </c>
      <c r="U513" s="21" t="s">
        <v>294</v>
      </c>
      <c r="V513" s="21">
        <v>1</v>
      </c>
    </row>
    <row r="514" spans="1:22">
      <c r="A514" s="30">
        <v>45321</v>
      </c>
      <c r="B514" s="21" t="s">
        <v>173</v>
      </c>
      <c r="C514" s="21" t="s">
        <v>285</v>
      </c>
      <c r="D514" s="21" t="s">
        <v>23</v>
      </c>
      <c r="E514" s="21" t="s">
        <v>37</v>
      </c>
      <c r="F514" s="21" t="s">
        <v>25</v>
      </c>
      <c r="G514" s="21" t="s">
        <v>26</v>
      </c>
      <c r="H514" s="21" t="s">
        <v>38</v>
      </c>
      <c r="I514" s="21" t="s">
        <v>28</v>
      </c>
      <c r="J514" s="21" t="s">
        <v>37</v>
      </c>
      <c r="K514" s="22" t="s">
        <v>39</v>
      </c>
      <c r="L514" s="21" t="s">
        <v>40</v>
      </c>
      <c r="M514" s="23">
        <v>30</v>
      </c>
      <c r="N514" s="21" t="s">
        <v>27</v>
      </c>
      <c r="O514" s="21" t="s">
        <v>28</v>
      </c>
      <c r="P514" s="21" t="s">
        <v>29</v>
      </c>
      <c r="Q514" s="21" t="s">
        <v>39</v>
      </c>
      <c r="R514" s="21" t="s">
        <v>40</v>
      </c>
      <c r="S514" s="23">
        <v>47</v>
      </c>
      <c r="T514" s="33"/>
      <c r="U514" s="21" t="s">
        <v>291</v>
      </c>
      <c r="V514" s="21">
        <v>1</v>
      </c>
    </row>
    <row r="515" spans="1:22">
      <c r="A515" s="30">
        <v>45296</v>
      </c>
      <c r="B515" s="21" t="s">
        <v>48</v>
      </c>
      <c r="C515" s="21" t="s">
        <v>281</v>
      </c>
      <c r="D515" s="21" t="s">
        <v>23</v>
      </c>
      <c r="E515" s="21" t="s">
        <v>37</v>
      </c>
      <c r="F515" s="21" t="s">
        <v>25</v>
      </c>
      <c r="G515" s="21" t="s">
        <v>26</v>
      </c>
      <c r="H515" s="21" t="s">
        <v>27</v>
      </c>
      <c r="I515" s="21" t="s">
        <v>141</v>
      </c>
      <c r="J515" s="21" t="s">
        <v>29</v>
      </c>
      <c r="K515" s="22" t="s">
        <v>39</v>
      </c>
      <c r="L515" s="21" t="s">
        <v>40</v>
      </c>
      <c r="M515" s="23">
        <v>35</v>
      </c>
      <c r="N515" s="21" t="s">
        <v>38</v>
      </c>
      <c r="O515" s="21" t="s">
        <v>28</v>
      </c>
      <c r="P515" s="21" t="s">
        <v>37</v>
      </c>
      <c r="Q515" s="21" t="s">
        <v>39</v>
      </c>
      <c r="R515" s="21" t="s">
        <v>40</v>
      </c>
      <c r="S515" s="23">
        <v>31</v>
      </c>
      <c r="T515" s="33"/>
      <c r="U515" s="21" t="s">
        <v>291</v>
      </c>
      <c r="V515" s="21">
        <v>1</v>
      </c>
    </row>
    <row r="516" spans="1:22">
      <c r="A516" s="30">
        <v>45298</v>
      </c>
      <c r="B516" s="21" t="s">
        <v>36</v>
      </c>
      <c r="C516" s="21" t="s">
        <v>276</v>
      </c>
      <c r="D516" s="21" t="s">
        <v>23</v>
      </c>
      <c r="E516" s="21" t="s">
        <v>37</v>
      </c>
      <c r="F516" s="21" t="s">
        <v>25</v>
      </c>
      <c r="G516" s="21" t="s">
        <v>26</v>
      </c>
      <c r="H516" s="21" t="s">
        <v>38</v>
      </c>
      <c r="I516" s="21" t="s">
        <v>28</v>
      </c>
      <c r="J516" s="21" t="s">
        <v>29</v>
      </c>
      <c r="K516" s="22" t="s">
        <v>39</v>
      </c>
      <c r="L516" s="21" t="s">
        <v>40</v>
      </c>
      <c r="M516" s="23">
        <v>28</v>
      </c>
      <c r="N516" s="21" t="s">
        <v>34</v>
      </c>
      <c r="O516" s="21" t="s">
        <v>28</v>
      </c>
      <c r="P516" s="21" t="s">
        <v>29</v>
      </c>
      <c r="Q516" s="21" t="s">
        <v>39</v>
      </c>
      <c r="R516" s="21" t="s">
        <v>40</v>
      </c>
      <c r="S516" s="23">
        <v>22</v>
      </c>
      <c r="T516" s="33"/>
      <c r="U516" s="21" t="s">
        <v>291</v>
      </c>
      <c r="V516" s="21">
        <v>1</v>
      </c>
    </row>
    <row r="517" spans="1:22">
      <c r="A517" s="30">
        <v>45304</v>
      </c>
      <c r="B517" s="21" t="s">
        <v>174</v>
      </c>
      <c r="C517" s="21" t="s">
        <v>281</v>
      </c>
      <c r="D517" s="21" t="s">
        <v>23</v>
      </c>
      <c r="E517" s="21" t="s">
        <v>37</v>
      </c>
      <c r="F517" s="21" t="s">
        <v>52</v>
      </c>
      <c r="G517" s="21" t="s">
        <v>275</v>
      </c>
      <c r="H517" s="21" t="s">
        <v>34</v>
      </c>
      <c r="I517" s="21" t="s">
        <v>28</v>
      </c>
      <c r="J517" s="21" t="s">
        <v>37</v>
      </c>
      <c r="K517" s="22" t="s">
        <v>39</v>
      </c>
      <c r="L517" s="21" t="s">
        <v>40</v>
      </c>
      <c r="M517" s="23">
        <v>69</v>
      </c>
      <c r="N517" s="21" t="s">
        <v>288</v>
      </c>
      <c r="O517" s="21" t="s">
        <v>288</v>
      </c>
      <c r="P517" s="21" t="s">
        <v>288</v>
      </c>
      <c r="Q517" s="21" t="s">
        <v>288</v>
      </c>
      <c r="R517" s="21" t="s">
        <v>288</v>
      </c>
      <c r="S517" s="23" t="s">
        <v>288</v>
      </c>
      <c r="T517" s="33"/>
      <c r="U517" s="21" t="s">
        <v>295</v>
      </c>
      <c r="V517" s="21">
        <v>1</v>
      </c>
    </row>
    <row r="518" spans="1:22">
      <c r="A518" s="30">
        <v>45307</v>
      </c>
      <c r="B518" s="21" t="s">
        <v>81</v>
      </c>
      <c r="C518" s="21" t="s">
        <v>282</v>
      </c>
      <c r="D518" s="21" t="s">
        <v>23</v>
      </c>
      <c r="E518" s="21" t="s">
        <v>56</v>
      </c>
      <c r="F518" s="21" t="s">
        <v>25</v>
      </c>
      <c r="G518" s="21" t="s">
        <v>275</v>
      </c>
      <c r="H518" s="21" t="s">
        <v>79</v>
      </c>
      <c r="I518" s="21" t="s">
        <v>28</v>
      </c>
      <c r="J518" s="21"/>
      <c r="K518" s="22"/>
      <c r="L518" s="21"/>
      <c r="M518" s="23">
        <v>66</v>
      </c>
      <c r="N518" s="21" t="s">
        <v>79</v>
      </c>
      <c r="O518" s="21" t="s">
        <v>28</v>
      </c>
      <c r="P518" s="21" t="s">
        <v>288</v>
      </c>
      <c r="Q518" s="21" t="s">
        <v>288</v>
      </c>
      <c r="R518" s="21" t="s">
        <v>288</v>
      </c>
      <c r="S518" s="23">
        <v>73</v>
      </c>
      <c r="T518" s="33"/>
      <c r="U518" s="21" t="s">
        <v>295</v>
      </c>
      <c r="V518" s="21">
        <v>1</v>
      </c>
    </row>
    <row r="519" spans="1:22">
      <c r="A519" s="30">
        <v>45314</v>
      </c>
      <c r="B519" s="21" t="s">
        <v>42</v>
      </c>
      <c r="C519" s="21" t="s">
        <v>280</v>
      </c>
      <c r="D519" s="21" t="s">
        <v>23</v>
      </c>
      <c r="E519" s="21" t="s">
        <v>37</v>
      </c>
      <c r="F519" s="21" t="s">
        <v>50</v>
      </c>
      <c r="G519" s="21" t="s">
        <v>26</v>
      </c>
      <c r="H519" s="21" t="s">
        <v>34</v>
      </c>
      <c r="I519" s="21" t="s">
        <v>28</v>
      </c>
      <c r="J519" s="21" t="s">
        <v>29</v>
      </c>
      <c r="K519" s="22" t="s">
        <v>39</v>
      </c>
      <c r="L519" s="21" t="s">
        <v>40</v>
      </c>
      <c r="M519" s="23">
        <v>44</v>
      </c>
      <c r="N519" s="21" t="s">
        <v>38</v>
      </c>
      <c r="O519" s="21" t="s">
        <v>28</v>
      </c>
      <c r="P519" s="21" t="s">
        <v>37</v>
      </c>
      <c r="Q519" s="21" t="s">
        <v>39</v>
      </c>
      <c r="R519" s="21" t="s">
        <v>40</v>
      </c>
      <c r="S519" s="23">
        <v>53</v>
      </c>
      <c r="T519" s="33" t="s">
        <v>18</v>
      </c>
      <c r="U519" s="43" t="s">
        <v>292</v>
      </c>
      <c r="V519" s="21">
        <v>1</v>
      </c>
    </row>
    <row r="520" spans="1:22">
      <c r="A520" s="30">
        <v>45314</v>
      </c>
      <c r="B520" s="21" t="s">
        <v>48</v>
      </c>
      <c r="C520" s="21" t="s">
        <v>281</v>
      </c>
      <c r="D520" s="21" t="s">
        <v>23</v>
      </c>
      <c r="E520" s="21" t="s">
        <v>37</v>
      </c>
      <c r="F520" s="21" t="s">
        <v>25</v>
      </c>
      <c r="G520" s="21" t="s">
        <v>26</v>
      </c>
      <c r="H520" s="21" t="s">
        <v>38</v>
      </c>
      <c r="I520" s="21" t="s">
        <v>28</v>
      </c>
      <c r="J520" s="21" t="s">
        <v>37</v>
      </c>
      <c r="K520" s="22" t="s">
        <v>39</v>
      </c>
      <c r="L520" s="21" t="s">
        <v>40</v>
      </c>
      <c r="M520" s="23">
        <v>26</v>
      </c>
      <c r="N520" s="21" t="s">
        <v>34</v>
      </c>
      <c r="O520" s="21" t="s">
        <v>28</v>
      </c>
      <c r="P520" s="21" t="s">
        <v>29</v>
      </c>
      <c r="Q520" s="21" t="s">
        <v>288</v>
      </c>
      <c r="R520" s="21" t="s">
        <v>288</v>
      </c>
      <c r="S520" s="23">
        <v>51</v>
      </c>
      <c r="T520" s="33"/>
      <c r="U520" s="21" t="s">
        <v>291</v>
      </c>
      <c r="V520" s="21">
        <v>1</v>
      </c>
    </row>
    <row r="521" spans="1:22">
      <c r="A521" s="30">
        <v>45315</v>
      </c>
      <c r="B521" s="21" t="s">
        <v>175</v>
      </c>
      <c r="C521" s="21" t="s">
        <v>283</v>
      </c>
      <c r="D521" s="21" t="s">
        <v>51</v>
      </c>
      <c r="E521" s="21" t="s">
        <v>37</v>
      </c>
      <c r="F521" s="21" t="s">
        <v>50</v>
      </c>
      <c r="G521" s="21" t="s">
        <v>275</v>
      </c>
      <c r="H521" s="21" t="s">
        <v>38</v>
      </c>
      <c r="I521" s="21" t="s">
        <v>28</v>
      </c>
      <c r="J521" s="21" t="s">
        <v>37</v>
      </c>
      <c r="K521" s="22" t="s">
        <v>39</v>
      </c>
      <c r="L521" s="21" t="s">
        <v>58</v>
      </c>
      <c r="M521" s="23">
        <v>21</v>
      </c>
      <c r="N521" s="21" t="s">
        <v>288</v>
      </c>
      <c r="O521" s="21" t="s">
        <v>288</v>
      </c>
      <c r="P521" s="21" t="s">
        <v>288</v>
      </c>
      <c r="Q521" s="21" t="s">
        <v>288</v>
      </c>
      <c r="R521" s="21" t="s">
        <v>288</v>
      </c>
      <c r="S521" s="23" t="s">
        <v>288</v>
      </c>
      <c r="T521" s="33"/>
      <c r="U521" s="21" t="s">
        <v>290</v>
      </c>
      <c r="V521" s="21">
        <v>1</v>
      </c>
    </row>
    <row r="522" spans="1:22">
      <c r="A522" s="30">
        <v>45316</v>
      </c>
      <c r="B522" s="21" t="s">
        <v>42</v>
      </c>
      <c r="C522" s="21" t="s">
        <v>280</v>
      </c>
      <c r="D522" s="21" t="s">
        <v>23</v>
      </c>
      <c r="E522" s="21" t="s">
        <v>37</v>
      </c>
      <c r="F522" s="21" t="s">
        <v>25</v>
      </c>
      <c r="G522" s="21" t="s">
        <v>26</v>
      </c>
      <c r="H522" s="21" t="s">
        <v>34</v>
      </c>
      <c r="I522" s="21" t="s">
        <v>28</v>
      </c>
      <c r="J522" s="21" t="s">
        <v>29</v>
      </c>
      <c r="K522" s="22" t="s">
        <v>39</v>
      </c>
      <c r="L522" s="21" t="s">
        <v>40</v>
      </c>
      <c r="M522" s="23">
        <v>90</v>
      </c>
      <c r="N522" s="21" t="s">
        <v>38</v>
      </c>
      <c r="O522" s="21" t="s">
        <v>28</v>
      </c>
      <c r="P522" s="21" t="s">
        <v>37</v>
      </c>
      <c r="Q522" s="21" t="s">
        <v>39</v>
      </c>
      <c r="R522" s="21" t="s">
        <v>40</v>
      </c>
      <c r="S522" s="23">
        <v>20</v>
      </c>
      <c r="T522" s="33"/>
      <c r="U522" s="21" t="s">
        <v>295</v>
      </c>
      <c r="V522" s="21">
        <v>1</v>
      </c>
    </row>
    <row r="523" spans="1:22">
      <c r="A523" s="30">
        <v>45317</v>
      </c>
      <c r="B523" s="21" t="s">
        <v>67</v>
      </c>
      <c r="C523" s="21" t="s">
        <v>278</v>
      </c>
      <c r="D523" s="21" t="s">
        <v>23</v>
      </c>
      <c r="E523" s="21" t="s">
        <v>37</v>
      </c>
      <c r="F523" s="21" t="s">
        <v>25</v>
      </c>
      <c r="G523" s="21" t="s">
        <v>26</v>
      </c>
      <c r="H523" s="21" t="s">
        <v>38</v>
      </c>
      <c r="I523" s="21" t="s">
        <v>28</v>
      </c>
      <c r="J523" s="21" t="s">
        <v>37</v>
      </c>
      <c r="K523" s="22" t="s">
        <v>39</v>
      </c>
      <c r="L523" s="21" t="s">
        <v>40</v>
      </c>
      <c r="M523" s="23">
        <v>34</v>
      </c>
      <c r="N523" s="21" t="s">
        <v>38</v>
      </c>
      <c r="O523" s="21" t="s">
        <v>28</v>
      </c>
      <c r="P523" s="21" t="s">
        <v>37</v>
      </c>
      <c r="Q523" s="21" t="s">
        <v>39</v>
      </c>
      <c r="R523" s="21" t="s">
        <v>58</v>
      </c>
      <c r="S523" s="23">
        <v>37</v>
      </c>
      <c r="T523" s="33"/>
      <c r="U523" s="21" t="s">
        <v>291</v>
      </c>
      <c r="V523" s="21">
        <v>1</v>
      </c>
    </row>
    <row r="524" spans="1:22">
      <c r="A524" s="30">
        <v>45319</v>
      </c>
      <c r="B524" s="21" t="s">
        <v>36</v>
      </c>
      <c r="C524" s="21" t="s">
        <v>276</v>
      </c>
      <c r="D524" s="21" t="s">
        <v>23</v>
      </c>
      <c r="E524" s="21" t="s">
        <v>37</v>
      </c>
      <c r="F524" s="21" t="s">
        <v>25</v>
      </c>
      <c r="G524" s="21" t="s">
        <v>26</v>
      </c>
      <c r="H524" s="21" t="s">
        <v>32</v>
      </c>
      <c r="I524" s="21" t="s">
        <v>28</v>
      </c>
      <c r="J524" s="21" t="s">
        <v>29</v>
      </c>
      <c r="K524" s="22" t="s">
        <v>39</v>
      </c>
      <c r="L524" s="21" t="s">
        <v>40</v>
      </c>
      <c r="M524" s="23">
        <v>21</v>
      </c>
      <c r="N524" s="21" t="s">
        <v>38</v>
      </c>
      <c r="O524" s="21" t="s">
        <v>28</v>
      </c>
      <c r="P524" s="21" t="s">
        <v>37</v>
      </c>
      <c r="Q524" s="21" t="s">
        <v>39</v>
      </c>
      <c r="R524" s="21" t="s">
        <v>40</v>
      </c>
      <c r="S524" s="23">
        <v>28</v>
      </c>
      <c r="T524" s="33"/>
      <c r="U524" s="21" t="s">
        <v>290</v>
      </c>
      <c r="V524" s="21">
        <v>1</v>
      </c>
    </row>
    <row r="525" spans="1:22">
      <c r="A525" s="30">
        <v>45324</v>
      </c>
      <c r="B525" s="21" t="s">
        <v>176</v>
      </c>
      <c r="C525" s="21" t="s">
        <v>280</v>
      </c>
      <c r="D525" s="21" t="s">
        <v>23</v>
      </c>
      <c r="E525" s="21" t="s">
        <v>37</v>
      </c>
      <c r="F525" s="21" t="s">
        <v>25</v>
      </c>
      <c r="G525" s="21" t="s">
        <v>26</v>
      </c>
      <c r="H525" s="21" t="s">
        <v>41</v>
      </c>
      <c r="I525" s="21" t="s">
        <v>141</v>
      </c>
      <c r="J525" s="21" t="s">
        <v>29</v>
      </c>
      <c r="K525" s="22" t="s">
        <v>39</v>
      </c>
      <c r="L525" s="21" t="s">
        <v>40</v>
      </c>
      <c r="M525" s="23">
        <v>28</v>
      </c>
      <c r="N525" s="21" t="s">
        <v>38</v>
      </c>
      <c r="O525" s="21" t="s">
        <v>28</v>
      </c>
      <c r="P525" s="21" t="s">
        <v>37</v>
      </c>
      <c r="Q525" s="21" t="s">
        <v>39</v>
      </c>
      <c r="R525" s="21" t="s">
        <v>40</v>
      </c>
      <c r="S525" s="23">
        <v>45</v>
      </c>
      <c r="T525" s="33"/>
      <c r="U525" s="21" t="s">
        <v>291</v>
      </c>
      <c r="V525" s="21">
        <v>1</v>
      </c>
    </row>
    <row r="526" spans="1:22">
      <c r="A526" s="30">
        <v>45325</v>
      </c>
      <c r="B526" s="21" t="s">
        <v>43</v>
      </c>
      <c r="C526" s="21" t="s">
        <v>281</v>
      </c>
      <c r="D526" s="21" t="s">
        <v>23</v>
      </c>
      <c r="E526" s="21" t="s">
        <v>37</v>
      </c>
      <c r="F526" s="21" t="s">
        <v>25</v>
      </c>
      <c r="G526" s="21" t="s">
        <v>26</v>
      </c>
      <c r="H526" s="21" t="s">
        <v>27</v>
      </c>
      <c r="I526" s="21" t="s">
        <v>28</v>
      </c>
      <c r="J526" s="21" t="s">
        <v>29</v>
      </c>
      <c r="K526" s="22" t="s">
        <v>39</v>
      </c>
      <c r="L526" s="21" t="s">
        <v>40</v>
      </c>
      <c r="M526" s="23">
        <v>59</v>
      </c>
      <c r="N526" s="21" t="s">
        <v>38</v>
      </c>
      <c r="O526" s="21" t="s">
        <v>28</v>
      </c>
      <c r="P526" s="21" t="s">
        <v>29</v>
      </c>
      <c r="Q526" s="21" t="s">
        <v>39</v>
      </c>
      <c r="R526" s="21" t="s">
        <v>40</v>
      </c>
      <c r="S526" s="23">
        <v>28</v>
      </c>
      <c r="T526" s="33"/>
      <c r="U526" s="21" t="s">
        <v>294</v>
      </c>
      <c r="V526" s="21">
        <v>1</v>
      </c>
    </row>
    <row r="527" spans="1:22">
      <c r="A527" s="30">
        <v>45327</v>
      </c>
      <c r="B527" s="21" t="s">
        <v>67</v>
      </c>
      <c r="C527" s="21" t="s">
        <v>278</v>
      </c>
      <c r="D527" s="21" t="s">
        <v>23</v>
      </c>
      <c r="E527" s="21" t="s">
        <v>37</v>
      </c>
      <c r="F527" s="21" t="s">
        <v>50</v>
      </c>
      <c r="G527" s="21" t="s">
        <v>275</v>
      </c>
      <c r="H527" s="21" t="s">
        <v>38</v>
      </c>
      <c r="I527" s="21" t="s">
        <v>28</v>
      </c>
      <c r="J527" s="21" t="s">
        <v>37</v>
      </c>
      <c r="K527" s="22" t="s">
        <v>39</v>
      </c>
      <c r="L527" s="21" t="s">
        <v>40</v>
      </c>
      <c r="M527" s="23">
        <v>28</v>
      </c>
      <c r="N527" s="21" t="s">
        <v>288</v>
      </c>
      <c r="O527" s="21" t="s">
        <v>288</v>
      </c>
      <c r="P527" s="21" t="s">
        <v>288</v>
      </c>
      <c r="Q527" s="21" t="s">
        <v>288</v>
      </c>
      <c r="R527" s="21" t="s">
        <v>288</v>
      </c>
      <c r="S527" s="23" t="s">
        <v>288</v>
      </c>
      <c r="T527" s="33" t="s">
        <v>18</v>
      </c>
      <c r="U527" s="21" t="s">
        <v>291</v>
      </c>
      <c r="V527" s="21">
        <v>1</v>
      </c>
    </row>
    <row r="528" spans="1:22">
      <c r="A528" s="30">
        <v>45327</v>
      </c>
      <c r="B528" s="21" t="s">
        <v>126</v>
      </c>
      <c r="C528" s="21" t="s">
        <v>277</v>
      </c>
      <c r="D528" s="21" t="s">
        <v>23</v>
      </c>
      <c r="E528" s="21" t="s">
        <v>37</v>
      </c>
      <c r="F528" s="21" t="s">
        <v>25</v>
      </c>
      <c r="G528" s="21" t="s">
        <v>26</v>
      </c>
      <c r="H528" s="21" t="s">
        <v>27</v>
      </c>
      <c r="I528" s="21" t="s">
        <v>28</v>
      </c>
      <c r="J528" s="21" t="s">
        <v>37</v>
      </c>
      <c r="K528" s="22" t="s">
        <v>39</v>
      </c>
      <c r="L528" s="21" t="s">
        <v>40</v>
      </c>
      <c r="M528" s="23">
        <v>62</v>
      </c>
      <c r="N528" s="21" t="s">
        <v>27</v>
      </c>
      <c r="O528" s="21" t="s">
        <v>141</v>
      </c>
      <c r="P528" s="21" t="s">
        <v>37</v>
      </c>
      <c r="Q528" s="21" t="s">
        <v>39</v>
      </c>
      <c r="R528" s="21" t="s">
        <v>40</v>
      </c>
      <c r="S528" s="23">
        <v>23</v>
      </c>
      <c r="T528" s="33"/>
      <c r="U528" s="21" t="s">
        <v>294</v>
      </c>
      <c r="V528" s="21">
        <v>1</v>
      </c>
    </row>
    <row r="529" spans="1:22">
      <c r="A529" s="30">
        <v>45329</v>
      </c>
      <c r="B529" s="21" t="s">
        <v>48</v>
      </c>
      <c r="C529" s="21" t="s">
        <v>281</v>
      </c>
      <c r="D529" s="21" t="s">
        <v>23</v>
      </c>
      <c r="E529" s="21" t="s">
        <v>37</v>
      </c>
      <c r="F529" s="21" t="s">
        <v>50</v>
      </c>
      <c r="G529" s="21" t="s">
        <v>275</v>
      </c>
      <c r="H529" s="21" t="s">
        <v>34</v>
      </c>
      <c r="I529" s="21" t="s">
        <v>28</v>
      </c>
      <c r="J529" s="21" t="s">
        <v>29</v>
      </c>
      <c r="K529" s="22" t="s">
        <v>39</v>
      </c>
      <c r="L529" s="21" t="s">
        <v>40</v>
      </c>
      <c r="M529" s="23">
        <v>18</v>
      </c>
      <c r="N529" s="21" t="s">
        <v>288</v>
      </c>
      <c r="O529" s="21" t="s">
        <v>288</v>
      </c>
      <c r="P529" s="21" t="s">
        <v>288</v>
      </c>
      <c r="Q529" s="21" t="s">
        <v>288</v>
      </c>
      <c r="R529" s="21" t="s">
        <v>288</v>
      </c>
      <c r="S529" s="23" t="s">
        <v>288</v>
      </c>
      <c r="T529" s="33" t="s">
        <v>18</v>
      </c>
      <c r="U529" s="21" t="s">
        <v>290</v>
      </c>
      <c r="V529" s="21">
        <v>1</v>
      </c>
    </row>
    <row r="530" spans="1:22">
      <c r="A530" s="30">
        <v>45334</v>
      </c>
      <c r="B530" s="21" t="s">
        <v>42</v>
      </c>
      <c r="C530" s="21" t="s">
        <v>281</v>
      </c>
      <c r="D530" s="21" t="s">
        <v>51</v>
      </c>
      <c r="E530" s="21" t="s">
        <v>37</v>
      </c>
      <c r="F530" s="21" t="s">
        <v>25</v>
      </c>
      <c r="G530" s="21" t="s">
        <v>26</v>
      </c>
      <c r="H530" s="21" t="s">
        <v>34</v>
      </c>
      <c r="I530" s="21" t="s">
        <v>28</v>
      </c>
      <c r="J530" s="21" t="s">
        <v>29</v>
      </c>
      <c r="K530" s="22" t="s">
        <v>39</v>
      </c>
      <c r="L530" s="21" t="s">
        <v>40</v>
      </c>
      <c r="M530" s="23">
        <v>53</v>
      </c>
      <c r="N530" s="21" t="s">
        <v>38</v>
      </c>
      <c r="O530" s="21" t="s">
        <v>28</v>
      </c>
      <c r="P530" s="21" t="s">
        <v>37</v>
      </c>
      <c r="Q530" s="21" t="s">
        <v>39</v>
      </c>
      <c r="R530" s="21" t="s">
        <v>40</v>
      </c>
      <c r="S530" s="23">
        <v>55</v>
      </c>
      <c r="T530" s="33"/>
      <c r="U530" s="21" t="s">
        <v>293</v>
      </c>
      <c r="V530" s="21">
        <v>1</v>
      </c>
    </row>
    <row r="531" spans="1:22">
      <c r="A531" s="30">
        <v>45338</v>
      </c>
      <c r="B531" s="21" t="s">
        <v>177</v>
      </c>
      <c r="C531" s="21" t="s">
        <v>281</v>
      </c>
      <c r="D531" s="21" t="s">
        <v>51</v>
      </c>
      <c r="E531" s="21" t="s">
        <v>37</v>
      </c>
      <c r="F531" s="21" t="s">
        <v>50</v>
      </c>
      <c r="G531" s="21" t="s">
        <v>275</v>
      </c>
      <c r="H531" s="21" t="s">
        <v>38</v>
      </c>
      <c r="I531" s="21" t="s">
        <v>28</v>
      </c>
      <c r="J531" s="21" t="s">
        <v>29</v>
      </c>
      <c r="K531" s="22" t="s">
        <v>39</v>
      </c>
      <c r="L531" s="21" t="s">
        <v>58</v>
      </c>
      <c r="M531" s="23">
        <v>24</v>
      </c>
      <c r="N531" s="21" t="s">
        <v>288</v>
      </c>
      <c r="O531" s="21" t="s">
        <v>288</v>
      </c>
      <c r="P531" s="21" t="s">
        <v>288</v>
      </c>
      <c r="Q531" s="21" t="s">
        <v>288</v>
      </c>
      <c r="R531" s="21" t="s">
        <v>288</v>
      </c>
      <c r="S531" s="23" t="s">
        <v>288</v>
      </c>
      <c r="T531" s="33" t="s">
        <v>18</v>
      </c>
      <c r="U531" s="21" t="s">
        <v>290</v>
      </c>
      <c r="V531" s="21">
        <v>1</v>
      </c>
    </row>
    <row r="532" spans="1:22">
      <c r="A532" s="30">
        <v>45343</v>
      </c>
      <c r="B532" s="21" t="s">
        <v>153</v>
      </c>
      <c r="C532" s="21" t="s">
        <v>278</v>
      </c>
      <c r="D532" s="21" t="s">
        <v>51</v>
      </c>
      <c r="E532" s="21" t="s">
        <v>37</v>
      </c>
      <c r="F532" s="21" t="s">
        <v>25</v>
      </c>
      <c r="G532" s="21" t="s">
        <v>26</v>
      </c>
      <c r="H532" s="21" t="s">
        <v>34</v>
      </c>
      <c r="I532" s="21" t="s">
        <v>28</v>
      </c>
      <c r="J532" s="21" t="s">
        <v>29</v>
      </c>
      <c r="K532" s="22" t="s">
        <v>39</v>
      </c>
      <c r="L532" s="21" t="s">
        <v>40</v>
      </c>
      <c r="M532" s="23">
        <v>29</v>
      </c>
      <c r="N532" s="21" t="s">
        <v>38</v>
      </c>
      <c r="O532" s="21" t="s">
        <v>28</v>
      </c>
      <c r="P532" s="21" t="s">
        <v>37</v>
      </c>
      <c r="Q532" s="21" t="s">
        <v>39</v>
      </c>
      <c r="R532" s="21" t="s">
        <v>40</v>
      </c>
      <c r="S532" s="23">
        <v>36</v>
      </c>
      <c r="T532" s="33"/>
      <c r="U532" s="21" t="s">
        <v>291</v>
      </c>
      <c r="V532" s="21">
        <v>1</v>
      </c>
    </row>
    <row r="533" spans="1:22">
      <c r="A533" s="30">
        <v>45347</v>
      </c>
      <c r="B533" s="21" t="s">
        <v>65</v>
      </c>
      <c r="C533" s="21" t="s">
        <v>285</v>
      </c>
      <c r="D533" s="21" t="s">
        <v>23</v>
      </c>
      <c r="E533" s="21" t="s">
        <v>37</v>
      </c>
      <c r="F533" s="21" t="s">
        <v>25</v>
      </c>
      <c r="G533" s="21" t="s">
        <v>26</v>
      </c>
      <c r="H533" s="21" t="s">
        <v>38</v>
      </c>
      <c r="I533" s="21" t="s">
        <v>28</v>
      </c>
      <c r="J533" s="21" t="s">
        <v>37</v>
      </c>
      <c r="K533" s="22" t="s">
        <v>39</v>
      </c>
      <c r="L533" s="21" t="s">
        <v>40</v>
      </c>
      <c r="M533" s="23">
        <v>47</v>
      </c>
      <c r="N533" s="21" t="s">
        <v>152</v>
      </c>
      <c r="O533" s="21" t="s">
        <v>141</v>
      </c>
      <c r="P533" s="21" t="s">
        <v>288</v>
      </c>
      <c r="Q533" s="21" t="s">
        <v>30</v>
      </c>
      <c r="R533" s="21" t="s">
        <v>288</v>
      </c>
      <c r="S533" s="23">
        <v>63</v>
      </c>
      <c r="T533" s="33"/>
      <c r="U533" s="21" t="s">
        <v>293</v>
      </c>
      <c r="V533" s="21">
        <v>1</v>
      </c>
    </row>
    <row r="534" spans="1:22">
      <c r="A534" s="30">
        <v>45346</v>
      </c>
      <c r="B534" s="21" t="s">
        <v>42</v>
      </c>
      <c r="C534" s="21" t="s">
        <v>281</v>
      </c>
      <c r="D534" s="21" t="s">
        <v>23</v>
      </c>
      <c r="E534" s="21" t="s">
        <v>37</v>
      </c>
      <c r="F534" s="21" t="s">
        <v>50</v>
      </c>
      <c r="G534" s="21" t="s">
        <v>275</v>
      </c>
      <c r="H534" s="21" t="s">
        <v>38</v>
      </c>
      <c r="I534" s="21" t="s">
        <v>28</v>
      </c>
      <c r="J534" s="21" t="s">
        <v>37</v>
      </c>
      <c r="K534" s="22" t="s">
        <v>39</v>
      </c>
      <c r="L534" s="21" t="s">
        <v>40</v>
      </c>
      <c r="M534" s="23">
        <v>27</v>
      </c>
      <c r="N534" s="21" t="s">
        <v>288</v>
      </c>
      <c r="O534" s="21" t="s">
        <v>288</v>
      </c>
      <c r="P534" s="21" t="s">
        <v>288</v>
      </c>
      <c r="Q534" s="21" t="s">
        <v>288</v>
      </c>
      <c r="R534" s="21" t="s">
        <v>288</v>
      </c>
      <c r="S534" s="23" t="s">
        <v>288</v>
      </c>
      <c r="T534" s="33" t="s">
        <v>18</v>
      </c>
      <c r="U534" s="21" t="s">
        <v>291</v>
      </c>
      <c r="V534" s="21">
        <v>1</v>
      </c>
    </row>
    <row r="535" spans="1:22">
      <c r="A535" s="30">
        <v>45352</v>
      </c>
      <c r="B535" s="21" t="s">
        <v>178</v>
      </c>
      <c r="C535" s="21" t="s">
        <v>278</v>
      </c>
      <c r="D535" s="21" t="s">
        <v>23</v>
      </c>
      <c r="E535" s="21" t="s">
        <v>37</v>
      </c>
      <c r="F535" s="21" t="s">
        <v>25</v>
      </c>
      <c r="G535" s="21" t="s">
        <v>26</v>
      </c>
      <c r="H535" s="21" t="s">
        <v>38</v>
      </c>
      <c r="I535" s="21" t="s">
        <v>28</v>
      </c>
      <c r="J535" s="21" t="s">
        <v>37</v>
      </c>
      <c r="K535" s="22" t="s">
        <v>39</v>
      </c>
      <c r="L535" s="21" t="s">
        <v>40</v>
      </c>
      <c r="M535" s="23">
        <v>30</v>
      </c>
      <c r="N535" s="21" t="s">
        <v>38</v>
      </c>
      <c r="O535" s="21" t="s">
        <v>28</v>
      </c>
      <c r="P535" s="21" t="s">
        <v>37</v>
      </c>
      <c r="Q535" s="21" t="s">
        <v>39</v>
      </c>
      <c r="R535" s="21" t="s">
        <v>40</v>
      </c>
      <c r="S535" s="23">
        <v>38</v>
      </c>
      <c r="T535" s="33"/>
      <c r="U535" s="21" t="s">
        <v>291</v>
      </c>
      <c r="V535" s="21">
        <v>1</v>
      </c>
    </row>
    <row r="536" spans="1:22">
      <c r="A536" s="30">
        <v>45356</v>
      </c>
      <c r="B536" s="21" t="s">
        <v>179</v>
      </c>
      <c r="C536" s="21" t="s">
        <v>279</v>
      </c>
      <c r="D536" s="21" t="s">
        <v>23</v>
      </c>
      <c r="E536" s="21" t="s">
        <v>37</v>
      </c>
      <c r="F536" s="21" t="s">
        <v>50</v>
      </c>
      <c r="G536" s="21" t="s">
        <v>275</v>
      </c>
      <c r="H536" s="21" t="s">
        <v>38</v>
      </c>
      <c r="I536" s="21" t="s">
        <v>28</v>
      </c>
      <c r="J536" s="21" t="s">
        <v>29</v>
      </c>
      <c r="K536" s="22" t="s">
        <v>39</v>
      </c>
      <c r="L536" s="21" t="s">
        <v>40</v>
      </c>
      <c r="M536" s="23">
        <v>17</v>
      </c>
      <c r="N536" s="21" t="s">
        <v>288</v>
      </c>
      <c r="O536" s="21" t="s">
        <v>288</v>
      </c>
      <c r="P536" s="21" t="s">
        <v>288</v>
      </c>
      <c r="Q536" s="21" t="s">
        <v>288</v>
      </c>
      <c r="R536" s="21" t="s">
        <v>288</v>
      </c>
      <c r="S536" s="23" t="s">
        <v>288</v>
      </c>
      <c r="T536" s="33" t="s">
        <v>18</v>
      </c>
      <c r="U536" s="21" t="s">
        <v>290</v>
      </c>
      <c r="V536" s="21">
        <v>1</v>
      </c>
    </row>
    <row r="537" spans="1:22">
      <c r="A537" s="30">
        <v>45357</v>
      </c>
      <c r="B537" s="21" t="s">
        <v>103</v>
      </c>
      <c r="C537" s="21" t="s">
        <v>280</v>
      </c>
      <c r="D537" s="21" t="s">
        <v>23</v>
      </c>
      <c r="E537" s="21" t="s">
        <v>37</v>
      </c>
      <c r="F537" s="21" t="s">
        <v>50</v>
      </c>
      <c r="G537" s="21" t="s">
        <v>275</v>
      </c>
      <c r="H537" s="21" t="s">
        <v>34</v>
      </c>
      <c r="I537" s="21" t="s">
        <v>28</v>
      </c>
      <c r="J537" s="21" t="s">
        <v>29</v>
      </c>
      <c r="K537" s="22" t="s">
        <v>39</v>
      </c>
      <c r="L537" s="21" t="s">
        <v>40</v>
      </c>
      <c r="M537" s="23">
        <v>35</v>
      </c>
      <c r="N537" s="21" t="s">
        <v>288</v>
      </c>
      <c r="O537" s="21" t="s">
        <v>288</v>
      </c>
      <c r="P537" s="21" t="s">
        <v>288</v>
      </c>
      <c r="Q537" s="21" t="s">
        <v>288</v>
      </c>
      <c r="R537" s="21" t="s">
        <v>288</v>
      </c>
      <c r="S537" s="23" t="s">
        <v>288</v>
      </c>
      <c r="T537" s="33" t="s">
        <v>18</v>
      </c>
      <c r="U537" s="21" t="s">
        <v>291</v>
      </c>
      <c r="V537" s="21">
        <v>1</v>
      </c>
    </row>
    <row r="538" spans="1:22">
      <c r="A538" s="30">
        <v>45359</v>
      </c>
      <c r="B538" s="21" t="s">
        <v>179</v>
      </c>
      <c r="C538" s="21" t="s">
        <v>279</v>
      </c>
      <c r="D538" s="21" t="s">
        <v>23</v>
      </c>
      <c r="E538" s="21" t="s">
        <v>37</v>
      </c>
      <c r="F538" s="21" t="s">
        <v>25</v>
      </c>
      <c r="G538" s="21" t="s">
        <v>26</v>
      </c>
      <c r="H538" s="21" t="s">
        <v>34</v>
      </c>
      <c r="I538" s="21" t="s">
        <v>141</v>
      </c>
      <c r="J538" s="21" t="s">
        <v>29</v>
      </c>
      <c r="K538" s="22" t="s">
        <v>39</v>
      </c>
      <c r="L538" s="21" t="s">
        <v>40</v>
      </c>
      <c r="M538" s="23">
        <v>52</v>
      </c>
      <c r="N538" s="21" t="s">
        <v>38</v>
      </c>
      <c r="O538" s="21" t="s">
        <v>28</v>
      </c>
      <c r="P538" s="21" t="s">
        <v>37</v>
      </c>
      <c r="Q538" s="21" t="s">
        <v>39</v>
      </c>
      <c r="R538" s="21" t="s">
        <v>40</v>
      </c>
      <c r="S538" s="23" t="s">
        <v>288</v>
      </c>
      <c r="T538" s="33"/>
      <c r="U538" s="21" t="s">
        <v>293</v>
      </c>
      <c r="V538" s="21">
        <v>1</v>
      </c>
    </row>
    <row r="539" spans="1:22">
      <c r="A539" s="30">
        <v>45360</v>
      </c>
      <c r="B539" s="21" t="s">
        <v>67</v>
      </c>
      <c r="C539" s="21" t="s">
        <v>278</v>
      </c>
      <c r="D539" s="21" t="s">
        <v>23</v>
      </c>
      <c r="E539" s="21" t="s">
        <v>37</v>
      </c>
      <c r="F539" s="21" t="s">
        <v>50</v>
      </c>
      <c r="G539" s="21" t="s">
        <v>275</v>
      </c>
      <c r="H539" s="21" t="s">
        <v>27</v>
      </c>
      <c r="I539" s="21" t="s">
        <v>28</v>
      </c>
      <c r="J539" s="21" t="s">
        <v>29</v>
      </c>
      <c r="K539" s="22" t="s">
        <v>39</v>
      </c>
      <c r="L539" s="21" t="s">
        <v>40</v>
      </c>
      <c r="M539" s="23">
        <v>54</v>
      </c>
      <c r="N539" s="21" t="s">
        <v>288</v>
      </c>
      <c r="O539" s="21" t="s">
        <v>288</v>
      </c>
      <c r="P539" s="21" t="s">
        <v>288</v>
      </c>
      <c r="Q539" s="21" t="s">
        <v>288</v>
      </c>
      <c r="R539" s="21" t="s">
        <v>288</v>
      </c>
      <c r="S539" s="23" t="s">
        <v>288</v>
      </c>
      <c r="T539" s="33" t="s">
        <v>18</v>
      </c>
      <c r="U539" s="21" t="s">
        <v>293</v>
      </c>
      <c r="V539" s="21">
        <v>1</v>
      </c>
    </row>
    <row r="540" spans="1:22">
      <c r="A540" s="30">
        <v>45361</v>
      </c>
      <c r="B540" s="21" t="s">
        <v>36</v>
      </c>
      <c r="C540" s="21" t="s">
        <v>276</v>
      </c>
      <c r="D540" s="21" t="s">
        <v>23</v>
      </c>
      <c r="E540" s="21" t="s">
        <v>37</v>
      </c>
      <c r="F540" s="21" t="s">
        <v>25</v>
      </c>
      <c r="G540" s="21" t="s">
        <v>26</v>
      </c>
      <c r="H540" s="21" t="s">
        <v>34</v>
      </c>
      <c r="I540" s="21" t="s">
        <v>141</v>
      </c>
      <c r="J540" s="21" t="s">
        <v>29</v>
      </c>
      <c r="K540" s="22" t="s">
        <v>39</v>
      </c>
      <c r="L540" s="21" t="s">
        <v>40</v>
      </c>
      <c r="M540" s="23">
        <v>27</v>
      </c>
      <c r="N540" s="21" t="s">
        <v>38</v>
      </c>
      <c r="O540" s="21" t="s">
        <v>28</v>
      </c>
      <c r="P540" s="21" t="s">
        <v>288</v>
      </c>
      <c r="Q540" s="21" t="s">
        <v>39</v>
      </c>
      <c r="R540" s="21" t="s">
        <v>58</v>
      </c>
      <c r="S540" s="23">
        <v>40</v>
      </c>
      <c r="T540" s="33"/>
      <c r="U540" s="21" t="s">
        <v>291</v>
      </c>
      <c r="V540" s="21">
        <v>1</v>
      </c>
    </row>
    <row r="541" spans="1:22">
      <c r="A541" s="30">
        <v>45361</v>
      </c>
      <c r="B541" s="21" t="s">
        <v>48</v>
      </c>
      <c r="C541" s="21" t="s">
        <v>281</v>
      </c>
      <c r="D541" s="21" t="s">
        <v>23</v>
      </c>
      <c r="E541" s="21" t="s">
        <v>37</v>
      </c>
      <c r="F541" s="21" t="s">
        <v>50</v>
      </c>
      <c r="G541" s="21" t="s">
        <v>275</v>
      </c>
      <c r="H541" s="21" t="s">
        <v>34</v>
      </c>
      <c r="I541" s="21" t="s">
        <v>28</v>
      </c>
      <c r="J541" s="21" t="s">
        <v>29</v>
      </c>
      <c r="K541" s="22" t="s">
        <v>39</v>
      </c>
      <c r="L541" s="21" t="s">
        <v>40</v>
      </c>
      <c r="M541" s="23">
        <v>33</v>
      </c>
      <c r="N541" s="21" t="s">
        <v>288</v>
      </c>
      <c r="O541" s="21" t="s">
        <v>288</v>
      </c>
      <c r="P541" s="21" t="s">
        <v>288</v>
      </c>
      <c r="Q541" s="21" t="s">
        <v>288</v>
      </c>
      <c r="R541" s="21" t="s">
        <v>288</v>
      </c>
      <c r="S541" s="23" t="s">
        <v>288</v>
      </c>
      <c r="T541" s="33" t="s">
        <v>18</v>
      </c>
      <c r="U541" s="21" t="s">
        <v>291</v>
      </c>
      <c r="V541" s="21">
        <v>1</v>
      </c>
    </row>
    <row r="542" spans="1:22">
      <c r="A542" s="30">
        <v>45361</v>
      </c>
      <c r="B542" s="21" t="s">
        <v>36</v>
      </c>
      <c r="C542" s="21" t="s">
        <v>276</v>
      </c>
      <c r="D542" s="21" t="s">
        <v>23</v>
      </c>
      <c r="E542" s="21" t="s">
        <v>37</v>
      </c>
      <c r="F542" s="21" t="s">
        <v>25</v>
      </c>
      <c r="G542" s="21" t="s">
        <v>26</v>
      </c>
      <c r="H542" s="21" t="s">
        <v>38</v>
      </c>
      <c r="I542" s="21" t="s">
        <v>28</v>
      </c>
      <c r="J542" s="21" t="s">
        <v>37</v>
      </c>
      <c r="K542" s="22" t="s">
        <v>39</v>
      </c>
      <c r="L542" s="21" t="s">
        <v>58</v>
      </c>
      <c r="M542" s="23">
        <v>22</v>
      </c>
      <c r="N542" s="21" t="s">
        <v>34</v>
      </c>
      <c r="O542" s="21" t="s">
        <v>28</v>
      </c>
      <c r="P542" s="21" t="s">
        <v>29</v>
      </c>
      <c r="Q542" s="21" t="s">
        <v>39</v>
      </c>
      <c r="R542" s="21" t="s">
        <v>40</v>
      </c>
      <c r="S542" s="23">
        <v>41</v>
      </c>
      <c r="T542" s="33"/>
      <c r="U542" s="21" t="s">
        <v>290</v>
      </c>
      <c r="V542" s="21">
        <v>1</v>
      </c>
    </row>
    <row r="543" spans="1:22">
      <c r="A543" s="30">
        <v>45361</v>
      </c>
      <c r="B543" s="21" t="s">
        <v>83</v>
      </c>
      <c r="C543" s="21" t="s">
        <v>280</v>
      </c>
      <c r="D543" s="21" t="s">
        <v>23</v>
      </c>
      <c r="E543" s="21" t="s">
        <v>37</v>
      </c>
      <c r="F543" s="21" t="s">
        <v>50</v>
      </c>
      <c r="G543" s="21" t="s">
        <v>275</v>
      </c>
      <c r="H543" s="21" t="s">
        <v>38</v>
      </c>
      <c r="I543" s="21" t="s">
        <v>28</v>
      </c>
      <c r="J543" s="21" t="s">
        <v>37</v>
      </c>
      <c r="K543" s="22" t="s">
        <v>39</v>
      </c>
      <c r="L543" s="21" t="s">
        <v>40</v>
      </c>
      <c r="M543" s="23">
        <v>18</v>
      </c>
      <c r="N543" s="21" t="s">
        <v>288</v>
      </c>
      <c r="O543" s="21" t="s">
        <v>288</v>
      </c>
      <c r="P543" s="21" t="s">
        <v>288</v>
      </c>
      <c r="Q543" s="21" t="s">
        <v>288</v>
      </c>
      <c r="R543" s="21" t="s">
        <v>288</v>
      </c>
      <c r="S543" s="23" t="s">
        <v>288</v>
      </c>
      <c r="T543" s="33" t="s">
        <v>18</v>
      </c>
      <c r="U543" s="21" t="s">
        <v>290</v>
      </c>
      <c r="V543" s="21">
        <v>1</v>
      </c>
    </row>
    <row r="544" spans="1:22">
      <c r="A544" s="30">
        <v>45361</v>
      </c>
      <c r="B544" s="21" t="s">
        <v>147</v>
      </c>
      <c r="C544" s="21" t="s">
        <v>283</v>
      </c>
      <c r="D544" s="21" t="s">
        <v>23</v>
      </c>
      <c r="E544" s="21" t="s">
        <v>37</v>
      </c>
      <c r="F544" s="21" t="s">
        <v>25</v>
      </c>
      <c r="G544" s="21" t="s">
        <v>137</v>
      </c>
      <c r="H544" s="21" t="s">
        <v>27</v>
      </c>
      <c r="I544" s="21" t="s">
        <v>141</v>
      </c>
      <c r="J544" s="21" t="s">
        <v>29</v>
      </c>
      <c r="K544" s="22" t="s">
        <v>39</v>
      </c>
      <c r="L544" s="21" t="s">
        <v>40</v>
      </c>
      <c r="M544" s="23">
        <v>61</v>
      </c>
      <c r="N544" s="21" t="s">
        <v>288</v>
      </c>
      <c r="O544" s="21" t="s">
        <v>288</v>
      </c>
      <c r="P544" s="21" t="s">
        <v>288</v>
      </c>
      <c r="Q544" s="21" t="s">
        <v>288</v>
      </c>
      <c r="R544" s="21" t="s">
        <v>288</v>
      </c>
      <c r="S544" s="23" t="s">
        <v>288</v>
      </c>
      <c r="T544" s="33"/>
      <c r="U544" s="21" t="s">
        <v>294</v>
      </c>
      <c r="V544" s="21">
        <v>1</v>
      </c>
    </row>
    <row r="545" spans="1:22">
      <c r="A545" s="30">
        <v>45361</v>
      </c>
      <c r="B545" s="21" t="s">
        <v>86</v>
      </c>
      <c r="C545" s="21" t="s">
        <v>283</v>
      </c>
      <c r="D545" s="21" t="s">
        <v>51</v>
      </c>
      <c r="E545" s="21" t="s">
        <v>37</v>
      </c>
      <c r="F545" s="21" t="s">
        <v>25</v>
      </c>
      <c r="G545" s="21" t="s">
        <v>26</v>
      </c>
      <c r="H545" s="21" t="s">
        <v>38</v>
      </c>
      <c r="I545" s="21" t="s">
        <v>28</v>
      </c>
      <c r="J545" s="21" t="s">
        <v>37</v>
      </c>
      <c r="K545" s="22" t="s">
        <v>39</v>
      </c>
      <c r="L545" s="21" t="s">
        <v>40</v>
      </c>
      <c r="M545" s="23">
        <v>42</v>
      </c>
      <c r="N545" s="21" t="s">
        <v>38</v>
      </c>
      <c r="O545" s="21" t="s">
        <v>28</v>
      </c>
      <c r="P545" s="21" t="s">
        <v>288</v>
      </c>
      <c r="Q545" s="21" t="s">
        <v>39</v>
      </c>
      <c r="R545" s="21" t="s">
        <v>40</v>
      </c>
      <c r="S545" s="23">
        <v>37</v>
      </c>
      <c r="T545" s="33"/>
      <c r="U545" s="43" t="s">
        <v>292</v>
      </c>
      <c r="V545" s="21">
        <v>1</v>
      </c>
    </row>
    <row r="546" spans="1:22">
      <c r="A546" s="30">
        <v>45362</v>
      </c>
      <c r="B546" s="21" t="s">
        <v>36</v>
      </c>
      <c r="C546" s="21" t="s">
        <v>276</v>
      </c>
      <c r="D546" s="21" t="s">
        <v>23</v>
      </c>
      <c r="E546" s="21" t="s">
        <v>37</v>
      </c>
      <c r="F546" s="21" t="s">
        <v>25</v>
      </c>
      <c r="G546" s="21" t="s">
        <v>26</v>
      </c>
      <c r="H546" s="21" t="s">
        <v>38</v>
      </c>
      <c r="I546" s="21" t="s">
        <v>28</v>
      </c>
      <c r="J546" s="21" t="s">
        <v>37</v>
      </c>
      <c r="K546" s="22" t="s">
        <v>39</v>
      </c>
      <c r="L546" s="21" t="s">
        <v>40</v>
      </c>
      <c r="M546" s="23">
        <v>29</v>
      </c>
      <c r="N546" s="21" t="s">
        <v>34</v>
      </c>
      <c r="O546" s="21" t="s">
        <v>141</v>
      </c>
      <c r="P546" s="21" t="s">
        <v>56</v>
      </c>
      <c r="Q546" s="21" t="s">
        <v>39</v>
      </c>
      <c r="R546" s="21" t="s">
        <v>40</v>
      </c>
      <c r="S546" s="23" t="s">
        <v>288</v>
      </c>
      <c r="T546" s="33"/>
      <c r="U546" s="21" t="s">
        <v>291</v>
      </c>
      <c r="V546" s="21">
        <v>1</v>
      </c>
    </row>
    <row r="547" spans="1:22">
      <c r="A547" s="30">
        <v>45367</v>
      </c>
      <c r="B547" s="21" t="s">
        <v>62</v>
      </c>
      <c r="C547" s="21" t="s">
        <v>276</v>
      </c>
      <c r="D547" s="21" t="s">
        <v>23</v>
      </c>
      <c r="E547" s="21" t="s">
        <v>37</v>
      </c>
      <c r="F547" s="21" t="s">
        <v>50</v>
      </c>
      <c r="G547" s="21" t="s">
        <v>275</v>
      </c>
      <c r="H547" s="21" t="s">
        <v>38</v>
      </c>
      <c r="I547" s="21" t="s">
        <v>28</v>
      </c>
      <c r="J547" s="21" t="s">
        <v>29</v>
      </c>
      <c r="K547" s="22" t="s">
        <v>30</v>
      </c>
      <c r="L547" s="21"/>
      <c r="M547" s="23" t="s">
        <v>288</v>
      </c>
      <c r="N547" s="21" t="s">
        <v>288</v>
      </c>
      <c r="O547" s="21" t="s">
        <v>288</v>
      </c>
      <c r="P547" s="21" t="s">
        <v>288</v>
      </c>
      <c r="Q547" s="21" t="s">
        <v>288</v>
      </c>
      <c r="R547" s="21" t="s">
        <v>288</v>
      </c>
      <c r="S547" s="23" t="s">
        <v>288</v>
      </c>
      <c r="T547" s="33" t="s">
        <v>18</v>
      </c>
      <c r="U547" s="21" t="s">
        <v>296</v>
      </c>
      <c r="V547" s="21">
        <v>1</v>
      </c>
    </row>
    <row r="548" spans="1:22">
      <c r="A548" s="30">
        <v>45368</v>
      </c>
      <c r="B548" s="21" t="s">
        <v>180</v>
      </c>
      <c r="C548" s="21" t="s">
        <v>278</v>
      </c>
      <c r="D548" s="21" t="s">
        <v>23</v>
      </c>
      <c r="E548" s="21" t="s">
        <v>37</v>
      </c>
      <c r="F548" s="21" t="s">
        <v>25</v>
      </c>
      <c r="G548" s="21" t="s">
        <v>26</v>
      </c>
      <c r="H548" s="21" t="s">
        <v>38</v>
      </c>
      <c r="I548" s="21" t="s">
        <v>28</v>
      </c>
      <c r="J548" s="21" t="s">
        <v>37</v>
      </c>
      <c r="K548" s="22" t="s">
        <v>39</v>
      </c>
      <c r="L548" s="21" t="s">
        <v>58</v>
      </c>
      <c r="M548" s="23">
        <v>41</v>
      </c>
      <c r="N548" s="21" t="s">
        <v>34</v>
      </c>
      <c r="O548" s="21" t="s">
        <v>28</v>
      </c>
      <c r="P548" s="21" t="s">
        <v>29</v>
      </c>
      <c r="Q548" s="21" t="s">
        <v>39</v>
      </c>
      <c r="R548" s="21" t="s">
        <v>40</v>
      </c>
      <c r="S548" s="23">
        <v>45</v>
      </c>
      <c r="T548" s="33"/>
      <c r="U548" s="43" t="s">
        <v>292</v>
      </c>
      <c r="V548" s="21">
        <v>1</v>
      </c>
    </row>
    <row r="549" spans="1:22">
      <c r="A549" s="30">
        <v>45371</v>
      </c>
      <c r="B549" s="21" t="s">
        <v>181</v>
      </c>
      <c r="C549" s="21" t="s">
        <v>282</v>
      </c>
      <c r="D549" s="21" t="s">
        <v>23</v>
      </c>
      <c r="E549" s="21" t="s">
        <v>56</v>
      </c>
      <c r="F549" s="21" t="s">
        <v>25</v>
      </c>
      <c r="G549" s="21" t="s">
        <v>26</v>
      </c>
      <c r="H549" s="21" t="s">
        <v>41</v>
      </c>
      <c r="I549" s="21" t="s">
        <v>141</v>
      </c>
      <c r="J549" s="21" t="s">
        <v>29</v>
      </c>
      <c r="K549" s="22" t="s">
        <v>39</v>
      </c>
      <c r="L549" s="21" t="s">
        <v>40</v>
      </c>
      <c r="M549" s="23">
        <v>41</v>
      </c>
      <c r="N549" s="21" t="s">
        <v>38</v>
      </c>
      <c r="O549" s="21" t="s">
        <v>28</v>
      </c>
      <c r="P549" s="21" t="s">
        <v>37</v>
      </c>
      <c r="Q549" s="21" t="s">
        <v>288</v>
      </c>
      <c r="R549" s="21" t="s">
        <v>288</v>
      </c>
      <c r="S549" s="23">
        <v>19</v>
      </c>
      <c r="T549" s="33"/>
      <c r="U549" s="43" t="s">
        <v>292</v>
      </c>
      <c r="V549" s="21">
        <v>1</v>
      </c>
    </row>
    <row r="550" spans="1:22">
      <c r="A550" s="30">
        <v>45372</v>
      </c>
      <c r="B550" s="21" t="s">
        <v>118</v>
      </c>
      <c r="C550" s="21" t="s">
        <v>283</v>
      </c>
      <c r="D550" s="21" t="s">
        <v>23</v>
      </c>
      <c r="E550" s="21" t="s">
        <v>56</v>
      </c>
      <c r="F550" s="21" t="s">
        <v>50</v>
      </c>
      <c r="G550" s="21" t="s">
        <v>275</v>
      </c>
      <c r="H550" s="21" t="s">
        <v>59</v>
      </c>
      <c r="I550" s="21" t="s">
        <v>141</v>
      </c>
      <c r="J550" s="21" t="s">
        <v>29</v>
      </c>
      <c r="K550" s="22" t="s">
        <v>39</v>
      </c>
      <c r="L550" s="21" t="s">
        <v>40</v>
      </c>
      <c r="M550" s="23">
        <v>40</v>
      </c>
      <c r="N550" s="21" t="s">
        <v>288</v>
      </c>
      <c r="O550" s="21" t="s">
        <v>288</v>
      </c>
      <c r="P550" s="21" t="s">
        <v>288</v>
      </c>
      <c r="Q550" s="21" t="s">
        <v>288</v>
      </c>
      <c r="R550" s="21" t="s">
        <v>288</v>
      </c>
      <c r="S550" s="23" t="s">
        <v>288</v>
      </c>
      <c r="T550" s="33" t="s">
        <v>18</v>
      </c>
      <c r="U550" s="43" t="s">
        <v>292</v>
      </c>
      <c r="V550" s="21">
        <v>1</v>
      </c>
    </row>
    <row r="551" spans="1:22">
      <c r="A551" s="30">
        <v>45374</v>
      </c>
      <c r="B551" s="21" t="s">
        <v>155</v>
      </c>
      <c r="C551" s="21" t="s">
        <v>285</v>
      </c>
      <c r="D551" s="21" t="s">
        <v>23</v>
      </c>
      <c r="E551" s="21" t="s">
        <v>56</v>
      </c>
      <c r="F551" s="21" t="s">
        <v>52</v>
      </c>
      <c r="G551" s="21" t="s">
        <v>275</v>
      </c>
      <c r="H551" s="21" t="s">
        <v>57</v>
      </c>
      <c r="I551" s="21" t="s">
        <v>141</v>
      </c>
      <c r="J551" s="21" t="s">
        <v>29</v>
      </c>
      <c r="K551" s="22" t="s">
        <v>39</v>
      </c>
      <c r="L551" s="21" t="s">
        <v>40</v>
      </c>
      <c r="M551" s="23">
        <v>43</v>
      </c>
      <c r="N551" s="21" t="s">
        <v>79</v>
      </c>
      <c r="O551" s="21" t="s">
        <v>28</v>
      </c>
      <c r="P551" s="21" t="s">
        <v>56</v>
      </c>
      <c r="Q551" s="21" t="s">
        <v>30</v>
      </c>
      <c r="R551" s="21" t="s">
        <v>288</v>
      </c>
      <c r="S551" s="23">
        <v>56</v>
      </c>
      <c r="T551" s="33"/>
      <c r="U551" s="43" t="s">
        <v>292</v>
      </c>
      <c r="V551" s="21">
        <v>1</v>
      </c>
    </row>
    <row r="552" spans="1:22">
      <c r="A552" s="30">
        <v>45374</v>
      </c>
      <c r="B552" s="21" t="s">
        <v>155</v>
      </c>
      <c r="C552" s="21" t="s">
        <v>285</v>
      </c>
      <c r="D552" s="21" t="s">
        <v>23</v>
      </c>
      <c r="E552" s="21" t="s">
        <v>37</v>
      </c>
      <c r="F552" s="21" t="s">
        <v>50</v>
      </c>
      <c r="G552" s="21" t="s">
        <v>275</v>
      </c>
      <c r="H552" s="21" t="s">
        <v>38</v>
      </c>
      <c r="I552" s="21" t="s">
        <v>28</v>
      </c>
      <c r="J552" s="21" t="s">
        <v>29</v>
      </c>
      <c r="K552" s="22" t="s">
        <v>39</v>
      </c>
      <c r="L552" s="21" t="s">
        <v>40</v>
      </c>
      <c r="M552" s="23">
        <v>20</v>
      </c>
      <c r="N552" s="21" t="s">
        <v>288</v>
      </c>
      <c r="O552" s="21" t="s">
        <v>288</v>
      </c>
      <c r="P552" s="21" t="s">
        <v>288</v>
      </c>
      <c r="Q552" s="21" t="s">
        <v>288</v>
      </c>
      <c r="R552" s="21" t="s">
        <v>288</v>
      </c>
      <c r="S552" s="23" t="s">
        <v>288</v>
      </c>
      <c r="T552" s="33" t="s">
        <v>18</v>
      </c>
      <c r="U552" s="21" t="s">
        <v>290</v>
      </c>
      <c r="V552" s="21">
        <v>1</v>
      </c>
    </row>
    <row r="553" spans="1:22">
      <c r="A553" s="30">
        <v>45374</v>
      </c>
      <c r="B553" s="21" t="s">
        <v>36</v>
      </c>
      <c r="C553" s="21" t="s">
        <v>276</v>
      </c>
      <c r="D553" s="21" t="s">
        <v>23</v>
      </c>
      <c r="E553" s="21" t="s">
        <v>37</v>
      </c>
      <c r="F553" s="21" t="s">
        <v>25</v>
      </c>
      <c r="G553" s="21" t="s">
        <v>26</v>
      </c>
      <c r="H553" s="21" t="s">
        <v>27</v>
      </c>
      <c r="I553" s="21" t="s">
        <v>28</v>
      </c>
      <c r="J553" s="21" t="s">
        <v>29</v>
      </c>
      <c r="K553" s="22" t="s">
        <v>39</v>
      </c>
      <c r="L553" s="21" t="s">
        <v>40</v>
      </c>
      <c r="M553" s="23">
        <v>71</v>
      </c>
      <c r="N553" s="21" t="s">
        <v>38</v>
      </c>
      <c r="O553" s="21" t="s">
        <v>28</v>
      </c>
      <c r="P553" s="21" t="s">
        <v>37</v>
      </c>
      <c r="Q553" s="21" t="s">
        <v>39</v>
      </c>
      <c r="R553" s="21" t="s">
        <v>40</v>
      </c>
      <c r="S553" s="23">
        <v>24</v>
      </c>
      <c r="T553" s="33"/>
      <c r="U553" s="21" t="s">
        <v>295</v>
      </c>
      <c r="V553" s="21">
        <v>1</v>
      </c>
    </row>
    <row r="554" spans="1:22">
      <c r="A554" s="30">
        <v>45375</v>
      </c>
      <c r="B554" s="21" t="s">
        <v>156</v>
      </c>
      <c r="C554" s="21" t="s">
        <v>283</v>
      </c>
      <c r="D554" s="21" t="s">
        <v>23</v>
      </c>
      <c r="E554" s="21" t="s">
        <v>37</v>
      </c>
      <c r="F554" s="21" t="s">
        <v>25</v>
      </c>
      <c r="G554" s="21" t="s">
        <v>26</v>
      </c>
      <c r="H554" s="21" t="s">
        <v>34</v>
      </c>
      <c r="I554" s="21" t="s">
        <v>28</v>
      </c>
      <c r="J554" s="21" t="s">
        <v>29</v>
      </c>
      <c r="K554" s="22" t="s">
        <v>39</v>
      </c>
      <c r="L554" s="21" t="s">
        <v>40</v>
      </c>
      <c r="M554" s="23">
        <v>24</v>
      </c>
      <c r="N554" s="21" t="s">
        <v>38</v>
      </c>
      <c r="O554" s="21" t="s">
        <v>28</v>
      </c>
      <c r="P554" s="21" t="s">
        <v>37</v>
      </c>
      <c r="Q554" s="21" t="s">
        <v>39</v>
      </c>
      <c r="R554" s="21" t="s">
        <v>40</v>
      </c>
      <c r="S554" s="23">
        <v>33</v>
      </c>
      <c r="T554" s="33"/>
      <c r="U554" s="21" t="s">
        <v>290</v>
      </c>
      <c r="V554" s="21">
        <v>1</v>
      </c>
    </row>
    <row r="555" spans="1:22">
      <c r="A555" s="30">
        <v>45376</v>
      </c>
      <c r="B555" s="21" t="s">
        <v>138</v>
      </c>
      <c r="C555" s="21" t="s">
        <v>285</v>
      </c>
      <c r="D555" s="21" t="s">
        <v>23</v>
      </c>
      <c r="E555" s="21" t="s">
        <v>37</v>
      </c>
      <c r="F555" s="21" t="s">
        <v>25</v>
      </c>
      <c r="G555" s="21" t="s">
        <v>26</v>
      </c>
      <c r="H555" s="21" t="s">
        <v>152</v>
      </c>
      <c r="I555" s="21" t="s">
        <v>141</v>
      </c>
      <c r="J555" s="21" t="s">
        <v>29</v>
      </c>
      <c r="K555" s="22" t="s">
        <v>39</v>
      </c>
      <c r="L555" s="21" t="s">
        <v>40</v>
      </c>
      <c r="M555" s="23">
        <v>34</v>
      </c>
      <c r="N555" s="21" t="s">
        <v>38</v>
      </c>
      <c r="O555" s="21" t="s">
        <v>28</v>
      </c>
      <c r="P555" s="21" t="s">
        <v>37</v>
      </c>
      <c r="Q555" s="21" t="s">
        <v>39</v>
      </c>
      <c r="R555" s="21" t="s">
        <v>40</v>
      </c>
      <c r="S555" s="23">
        <v>21</v>
      </c>
      <c r="T555" s="33"/>
      <c r="U555" s="21" t="s">
        <v>291</v>
      </c>
      <c r="V555" s="21">
        <v>1</v>
      </c>
    </row>
    <row r="556" spans="1:22">
      <c r="A556" s="30">
        <v>45376</v>
      </c>
      <c r="B556" s="21"/>
      <c r="C556" s="21" t="s">
        <v>281</v>
      </c>
      <c r="D556" s="21"/>
      <c r="E556" s="21" t="s">
        <v>37</v>
      </c>
      <c r="F556" s="21" t="s">
        <v>50</v>
      </c>
      <c r="G556" s="21" t="s">
        <v>275</v>
      </c>
      <c r="H556" s="21"/>
      <c r="I556" s="21"/>
      <c r="J556" s="21"/>
      <c r="K556" s="22"/>
      <c r="L556" s="21"/>
      <c r="M556" s="23" t="s">
        <v>288</v>
      </c>
      <c r="N556" s="21" t="s">
        <v>288</v>
      </c>
      <c r="O556" s="21" t="s">
        <v>288</v>
      </c>
      <c r="P556" s="21" t="s">
        <v>288</v>
      </c>
      <c r="Q556" s="21" t="s">
        <v>288</v>
      </c>
      <c r="R556" s="21" t="s">
        <v>288</v>
      </c>
      <c r="S556" s="23" t="s">
        <v>288</v>
      </c>
      <c r="T556" s="33" t="s">
        <v>18</v>
      </c>
      <c r="U556" s="21" t="s">
        <v>296</v>
      </c>
      <c r="V556" s="21">
        <v>1</v>
      </c>
    </row>
    <row r="557" spans="1:22">
      <c r="A557" s="30">
        <v>45379</v>
      </c>
      <c r="B557" s="21" t="s">
        <v>86</v>
      </c>
      <c r="C557" s="21" t="s">
        <v>283</v>
      </c>
      <c r="D557" s="21" t="s">
        <v>23</v>
      </c>
      <c r="E557" s="21" t="s">
        <v>56</v>
      </c>
      <c r="F557" s="21" t="s">
        <v>50</v>
      </c>
      <c r="G557" s="21" t="s">
        <v>275</v>
      </c>
      <c r="H557" s="21" t="s">
        <v>57</v>
      </c>
      <c r="I557" s="21" t="s">
        <v>141</v>
      </c>
      <c r="J557" s="21" t="s">
        <v>29</v>
      </c>
      <c r="K557" s="22" t="s">
        <v>39</v>
      </c>
      <c r="L557" s="21" t="s">
        <v>40</v>
      </c>
      <c r="M557" s="23">
        <v>27</v>
      </c>
      <c r="N557" s="21" t="s">
        <v>288</v>
      </c>
      <c r="O557" s="21" t="s">
        <v>288</v>
      </c>
      <c r="P557" s="21" t="s">
        <v>288</v>
      </c>
      <c r="Q557" s="21" t="s">
        <v>288</v>
      </c>
      <c r="R557" s="21" t="s">
        <v>288</v>
      </c>
      <c r="S557" s="23" t="s">
        <v>288</v>
      </c>
      <c r="T557" s="33" t="s">
        <v>18</v>
      </c>
      <c r="U557" s="21" t="s">
        <v>291</v>
      </c>
      <c r="V557" s="21">
        <v>1</v>
      </c>
    </row>
    <row r="558" spans="1:22">
      <c r="A558" s="30">
        <v>45379</v>
      </c>
      <c r="B558" s="21" t="s">
        <v>118</v>
      </c>
      <c r="C558" s="21" t="s">
        <v>283</v>
      </c>
      <c r="D558" s="21" t="s">
        <v>23</v>
      </c>
      <c r="E558" s="21" t="s">
        <v>37</v>
      </c>
      <c r="F558" s="21" t="s">
        <v>25</v>
      </c>
      <c r="G558" s="21" t="s">
        <v>26</v>
      </c>
      <c r="H558" s="21" t="s">
        <v>57</v>
      </c>
      <c r="I558" s="21" t="s">
        <v>141</v>
      </c>
      <c r="J558" s="21" t="s">
        <v>29</v>
      </c>
      <c r="K558" s="22" t="s">
        <v>39</v>
      </c>
      <c r="L558" s="21" t="s">
        <v>40</v>
      </c>
      <c r="M558" s="23">
        <v>26</v>
      </c>
      <c r="N558" s="21" t="s">
        <v>38</v>
      </c>
      <c r="O558" s="21" t="s">
        <v>28</v>
      </c>
      <c r="P558" s="21" t="s">
        <v>37</v>
      </c>
      <c r="Q558" s="21" t="s">
        <v>39</v>
      </c>
      <c r="R558" s="21" t="s">
        <v>40</v>
      </c>
      <c r="S558" s="23">
        <v>27</v>
      </c>
      <c r="T558" s="33"/>
      <c r="U558" s="21" t="s">
        <v>291</v>
      </c>
      <c r="V558" s="21">
        <v>1</v>
      </c>
    </row>
    <row r="559" spans="1:22">
      <c r="A559" s="30">
        <v>45380</v>
      </c>
      <c r="B559" s="21" t="s">
        <v>124</v>
      </c>
      <c r="C559" s="21" t="s">
        <v>280</v>
      </c>
      <c r="D559" s="21" t="s">
        <v>23</v>
      </c>
      <c r="E559" s="21" t="s">
        <v>37</v>
      </c>
      <c r="F559" s="21" t="s">
        <v>25</v>
      </c>
      <c r="G559" s="21" t="s">
        <v>26</v>
      </c>
      <c r="H559" s="21" t="s">
        <v>152</v>
      </c>
      <c r="I559" s="21" t="s">
        <v>28</v>
      </c>
      <c r="J559" s="21" t="s">
        <v>29</v>
      </c>
      <c r="K559" s="22" t="s">
        <v>39</v>
      </c>
      <c r="L559" s="21" t="s">
        <v>40</v>
      </c>
      <c r="M559" s="23">
        <v>50</v>
      </c>
      <c r="N559" s="21" t="s">
        <v>38</v>
      </c>
      <c r="O559" s="21" t="s">
        <v>28</v>
      </c>
      <c r="P559" s="21" t="s">
        <v>37</v>
      </c>
      <c r="Q559" s="21" t="s">
        <v>288</v>
      </c>
      <c r="R559" s="21" t="s">
        <v>288</v>
      </c>
      <c r="S559" s="23">
        <v>30</v>
      </c>
      <c r="T559" s="33"/>
      <c r="U559" s="21" t="s">
        <v>293</v>
      </c>
      <c r="V559" s="21">
        <v>1</v>
      </c>
    </row>
    <row r="560" spans="1:22">
      <c r="A560" s="30">
        <v>45381</v>
      </c>
      <c r="B560" s="21" t="s">
        <v>48</v>
      </c>
      <c r="C560" s="21" t="s">
        <v>281</v>
      </c>
      <c r="D560" s="21"/>
      <c r="E560" s="21" t="s">
        <v>37</v>
      </c>
      <c r="F560" s="21" t="s">
        <v>50</v>
      </c>
      <c r="G560" s="21" t="s">
        <v>275</v>
      </c>
      <c r="H560" s="21" t="s">
        <v>38</v>
      </c>
      <c r="I560" s="21" t="s">
        <v>28</v>
      </c>
      <c r="J560" s="21"/>
      <c r="K560" s="22"/>
      <c r="L560" s="21"/>
      <c r="M560" s="23" t="s">
        <v>288</v>
      </c>
      <c r="N560" s="21" t="s">
        <v>288</v>
      </c>
      <c r="O560" s="21" t="s">
        <v>288</v>
      </c>
      <c r="P560" s="21" t="s">
        <v>288</v>
      </c>
      <c r="Q560" s="21" t="s">
        <v>288</v>
      </c>
      <c r="R560" s="21" t="s">
        <v>288</v>
      </c>
      <c r="S560" s="23" t="s">
        <v>288</v>
      </c>
      <c r="T560" s="33" t="s">
        <v>18</v>
      </c>
      <c r="U560" s="21" t="s">
        <v>296</v>
      </c>
      <c r="V560" s="21">
        <v>1</v>
      </c>
    </row>
    <row r="561" spans="1:22">
      <c r="A561" s="30">
        <v>45382</v>
      </c>
      <c r="B561" s="21" t="s">
        <v>138</v>
      </c>
      <c r="C561" s="21" t="s">
        <v>285</v>
      </c>
      <c r="D561" s="21" t="s">
        <v>23</v>
      </c>
      <c r="E561" s="21" t="s">
        <v>37</v>
      </c>
      <c r="F561" s="21" t="s">
        <v>25</v>
      </c>
      <c r="G561" s="21" t="s">
        <v>26</v>
      </c>
      <c r="H561" s="21" t="s">
        <v>27</v>
      </c>
      <c r="I561" s="21" t="s">
        <v>28</v>
      </c>
      <c r="J561" s="21" t="s">
        <v>29</v>
      </c>
      <c r="K561" s="22" t="s">
        <v>39</v>
      </c>
      <c r="L561" s="21" t="s">
        <v>40</v>
      </c>
      <c r="M561" s="23">
        <v>47</v>
      </c>
      <c r="N561" s="21" t="s">
        <v>38</v>
      </c>
      <c r="O561" s="21" t="s">
        <v>28</v>
      </c>
      <c r="P561" s="21" t="s">
        <v>288</v>
      </c>
      <c r="Q561" s="21" t="s">
        <v>288</v>
      </c>
      <c r="R561" s="21" t="s">
        <v>288</v>
      </c>
      <c r="S561" s="23" t="s">
        <v>288</v>
      </c>
      <c r="T561" s="33"/>
      <c r="U561" s="21" t="s">
        <v>293</v>
      </c>
      <c r="V561" s="21">
        <v>1</v>
      </c>
    </row>
    <row r="562" spans="1:22">
      <c r="A562" s="30">
        <v>45408</v>
      </c>
      <c r="B562" s="21" t="s">
        <v>66</v>
      </c>
      <c r="C562" s="21" t="s">
        <v>283</v>
      </c>
      <c r="D562" s="21" t="s">
        <v>23</v>
      </c>
      <c r="E562" s="21" t="s">
        <v>37</v>
      </c>
      <c r="F562" s="21" t="s">
        <v>25</v>
      </c>
      <c r="G562" s="21" t="s">
        <v>137</v>
      </c>
      <c r="H562" s="21" t="s">
        <v>38</v>
      </c>
      <c r="I562" s="21" t="s">
        <v>28</v>
      </c>
      <c r="J562" s="21" t="s">
        <v>37</v>
      </c>
      <c r="K562" s="22" t="s">
        <v>39</v>
      </c>
      <c r="L562" s="21" t="s">
        <v>40</v>
      </c>
      <c r="M562" s="23">
        <v>55</v>
      </c>
      <c r="N562" s="21" t="s">
        <v>288</v>
      </c>
      <c r="O562" s="21" t="s">
        <v>288</v>
      </c>
      <c r="P562" s="21" t="s">
        <v>288</v>
      </c>
      <c r="Q562" s="21" t="s">
        <v>288</v>
      </c>
      <c r="R562" s="21" t="s">
        <v>288</v>
      </c>
      <c r="S562" s="23" t="s">
        <v>288</v>
      </c>
      <c r="T562" s="33"/>
      <c r="U562" s="21" t="s">
        <v>293</v>
      </c>
      <c r="V562" s="21">
        <v>1</v>
      </c>
    </row>
    <row r="563" spans="1:22">
      <c r="A563" s="30">
        <v>45410</v>
      </c>
      <c r="B563" s="21" t="s">
        <v>48</v>
      </c>
      <c r="C563" s="21" t="s">
        <v>280</v>
      </c>
      <c r="D563" s="21" t="s">
        <v>23</v>
      </c>
      <c r="E563" s="21" t="s">
        <v>37</v>
      </c>
      <c r="F563" s="21" t="s">
        <v>47</v>
      </c>
      <c r="G563" s="21" t="s">
        <v>275</v>
      </c>
      <c r="H563" s="21" t="s">
        <v>38</v>
      </c>
      <c r="I563" s="21" t="s">
        <v>28</v>
      </c>
      <c r="J563" s="21" t="s">
        <v>37</v>
      </c>
      <c r="K563" s="22" t="s">
        <v>30</v>
      </c>
      <c r="L563" s="21"/>
      <c r="M563" s="23">
        <v>41</v>
      </c>
      <c r="N563" s="21" t="s">
        <v>288</v>
      </c>
      <c r="O563" s="21" t="s">
        <v>288</v>
      </c>
      <c r="P563" s="21" t="s">
        <v>288</v>
      </c>
      <c r="Q563" s="21" t="s">
        <v>288</v>
      </c>
      <c r="R563" s="21" t="s">
        <v>288</v>
      </c>
      <c r="S563" s="23" t="s">
        <v>288</v>
      </c>
      <c r="T563" s="33"/>
      <c r="U563" s="43" t="s">
        <v>292</v>
      </c>
      <c r="V563" s="21">
        <v>1</v>
      </c>
    </row>
    <row r="564" spans="1:22">
      <c r="A564" s="30">
        <v>45410</v>
      </c>
      <c r="B564" s="21" t="s">
        <v>42</v>
      </c>
      <c r="C564" s="21" t="s">
        <v>280</v>
      </c>
      <c r="D564" s="21" t="s">
        <v>23</v>
      </c>
      <c r="E564" s="21" t="s">
        <v>37</v>
      </c>
      <c r="F564" s="21" t="s">
        <v>50</v>
      </c>
      <c r="G564" s="21" t="s">
        <v>275</v>
      </c>
      <c r="H564" s="21" t="s">
        <v>34</v>
      </c>
      <c r="I564" s="21" t="s">
        <v>28</v>
      </c>
      <c r="J564" s="21" t="s">
        <v>29</v>
      </c>
      <c r="K564" s="22" t="s">
        <v>39</v>
      </c>
      <c r="L564" s="21" t="s">
        <v>58</v>
      </c>
      <c r="M564" s="23">
        <v>35</v>
      </c>
      <c r="N564" s="21" t="s">
        <v>288</v>
      </c>
      <c r="O564" s="21" t="s">
        <v>288</v>
      </c>
      <c r="P564" s="21" t="s">
        <v>288</v>
      </c>
      <c r="Q564" s="21" t="s">
        <v>288</v>
      </c>
      <c r="R564" s="21" t="s">
        <v>288</v>
      </c>
      <c r="S564" s="23" t="s">
        <v>288</v>
      </c>
      <c r="T564" s="33" t="s">
        <v>18</v>
      </c>
      <c r="U564" s="21" t="s">
        <v>291</v>
      </c>
      <c r="V564" s="21">
        <v>1</v>
      </c>
    </row>
    <row r="565" spans="1:22">
      <c r="A565" s="30">
        <v>45412</v>
      </c>
      <c r="B565" s="21" t="s">
        <v>138</v>
      </c>
      <c r="C565" s="21" t="s">
        <v>285</v>
      </c>
      <c r="D565" s="21" t="s">
        <v>23</v>
      </c>
      <c r="E565" s="21" t="s">
        <v>37</v>
      </c>
      <c r="F565" s="21" t="s">
        <v>50</v>
      </c>
      <c r="G565" s="21" t="s">
        <v>275</v>
      </c>
      <c r="H565" s="21" t="s">
        <v>38</v>
      </c>
      <c r="I565" s="21" t="s">
        <v>28</v>
      </c>
      <c r="J565" s="21" t="s">
        <v>37</v>
      </c>
      <c r="K565" s="22" t="s">
        <v>39</v>
      </c>
      <c r="L565" s="21" t="s">
        <v>40</v>
      </c>
      <c r="M565" s="23">
        <v>69</v>
      </c>
      <c r="N565" s="21" t="s">
        <v>41</v>
      </c>
      <c r="O565" s="21" t="s">
        <v>141</v>
      </c>
      <c r="P565" s="21" t="s">
        <v>29</v>
      </c>
      <c r="Q565" s="21" t="s">
        <v>39</v>
      </c>
      <c r="R565" s="21" t="s">
        <v>40</v>
      </c>
      <c r="S565" s="23">
        <v>63</v>
      </c>
      <c r="T565" s="33" t="s">
        <v>18</v>
      </c>
      <c r="U565" s="21" t="s">
        <v>295</v>
      </c>
      <c r="V565" s="21">
        <v>1</v>
      </c>
    </row>
    <row r="566" spans="1:22">
      <c r="A566" s="30">
        <v>45412</v>
      </c>
      <c r="B566" s="21" t="s">
        <v>72</v>
      </c>
      <c r="C566" s="21" t="s">
        <v>279</v>
      </c>
      <c r="D566" s="21" t="s">
        <v>23</v>
      </c>
      <c r="E566" s="21" t="s">
        <v>37</v>
      </c>
      <c r="F566" s="21" t="s">
        <v>50</v>
      </c>
      <c r="G566" s="21" t="s">
        <v>275</v>
      </c>
      <c r="H566" s="21" t="s">
        <v>38</v>
      </c>
      <c r="I566" s="21" t="s">
        <v>28</v>
      </c>
      <c r="J566" s="21" t="s">
        <v>37</v>
      </c>
      <c r="K566" s="22" t="s">
        <v>39</v>
      </c>
      <c r="L566" s="21" t="s">
        <v>40</v>
      </c>
      <c r="M566" s="23">
        <v>22</v>
      </c>
      <c r="N566" s="21" t="s">
        <v>288</v>
      </c>
      <c r="O566" s="21" t="s">
        <v>288</v>
      </c>
      <c r="P566" s="21" t="s">
        <v>288</v>
      </c>
      <c r="Q566" s="21" t="s">
        <v>288</v>
      </c>
      <c r="R566" s="21" t="s">
        <v>288</v>
      </c>
      <c r="S566" s="23" t="s">
        <v>288</v>
      </c>
      <c r="T566" s="33" t="s">
        <v>18</v>
      </c>
      <c r="U566" s="21" t="s">
        <v>290</v>
      </c>
      <c r="V566" s="21">
        <v>1</v>
      </c>
    </row>
    <row r="567" spans="1:22">
      <c r="A567" s="30">
        <v>45394</v>
      </c>
      <c r="B567" s="21" t="s">
        <v>86</v>
      </c>
      <c r="C567" s="21" t="s">
        <v>283</v>
      </c>
      <c r="D567" s="21" t="s">
        <v>23</v>
      </c>
      <c r="E567" s="21" t="s">
        <v>37</v>
      </c>
      <c r="F567" s="21" t="s">
        <v>25</v>
      </c>
      <c r="G567" s="21" t="s">
        <v>137</v>
      </c>
      <c r="H567" s="21" t="s">
        <v>38</v>
      </c>
      <c r="I567" s="21" t="s">
        <v>28</v>
      </c>
      <c r="J567" s="21"/>
      <c r="K567" s="22" t="s">
        <v>39</v>
      </c>
      <c r="L567" s="21" t="s">
        <v>40</v>
      </c>
      <c r="M567" s="23">
        <v>29</v>
      </c>
      <c r="N567" s="21" t="s">
        <v>288</v>
      </c>
      <c r="O567" s="21" t="s">
        <v>288</v>
      </c>
      <c r="P567" s="21" t="s">
        <v>288</v>
      </c>
      <c r="Q567" s="21" t="s">
        <v>288</v>
      </c>
      <c r="R567" s="21" t="s">
        <v>288</v>
      </c>
      <c r="S567" s="23" t="s">
        <v>288</v>
      </c>
      <c r="T567" s="33"/>
      <c r="U567" s="21" t="s">
        <v>291</v>
      </c>
      <c r="V567" s="21">
        <v>1</v>
      </c>
    </row>
    <row r="568" spans="1:22">
      <c r="A568" s="30">
        <v>45394</v>
      </c>
      <c r="B568" s="21" t="s">
        <v>182</v>
      </c>
      <c r="C568" s="21" t="s">
        <v>282</v>
      </c>
      <c r="D568" s="21" t="s">
        <v>23</v>
      </c>
      <c r="E568" s="21" t="s">
        <v>37</v>
      </c>
      <c r="F568" s="21" t="s">
        <v>25</v>
      </c>
      <c r="G568" s="21" t="s">
        <v>26</v>
      </c>
      <c r="H568" s="21" t="s">
        <v>38</v>
      </c>
      <c r="I568" s="21" t="s">
        <v>28</v>
      </c>
      <c r="J568" s="21" t="s">
        <v>37</v>
      </c>
      <c r="K568" s="22" t="s">
        <v>39</v>
      </c>
      <c r="L568" s="21" t="s">
        <v>40</v>
      </c>
      <c r="M568" s="23">
        <v>44</v>
      </c>
      <c r="N568" s="21" t="s">
        <v>38</v>
      </c>
      <c r="O568" s="21" t="s">
        <v>28</v>
      </c>
      <c r="P568" s="21" t="s">
        <v>37</v>
      </c>
      <c r="Q568" s="21" t="s">
        <v>39</v>
      </c>
      <c r="R568" s="21" t="s">
        <v>40</v>
      </c>
      <c r="S568" s="23">
        <v>27</v>
      </c>
      <c r="T568" s="33"/>
      <c r="U568" s="43" t="s">
        <v>292</v>
      </c>
      <c r="V568" s="21">
        <v>1</v>
      </c>
    </row>
    <row r="569" spans="1:22">
      <c r="A569" s="30">
        <v>45395</v>
      </c>
      <c r="B569" s="21" t="s">
        <v>67</v>
      </c>
      <c r="C569" s="21" t="s">
        <v>278</v>
      </c>
      <c r="D569" s="21" t="s">
        <v>51</v>
      </c>
      <c r="E569" s="21" t="s">
        <v>37</v>
      </c>
      <c r="F569" s="21" t="s">
        <v>25</v>
      </c>
      <c r="G569" s="21" t="s">
        <v>26</v>
      </c>
      <c r="H569" s="21" t="s">
        <v>38</v>
      </c>
      <c r="I569" s="21" t="s">
        <v>28</v>
      </c>
      <c r="J569" s="21" t="s">
        <v>37</v>
      </c>
      <c r="K569" s="22" t="s">
        <v>39</v>
      </c>
      <c r="L569" s="21" t="s">
        <v>40</v>
      </c>
      <c r="M569" s="23">
        <v>54</v>
      </c>
      <c r="N569" s="21" t="s">
        <v>38</v>
      </c>
      <c r="O569" s="21" t="s">
        <v>28</v>
      </c>
      <c r="P569" s="21" t="s">
        <v>37</v>
      </c>
      <c r="Q569" s="21" t="s">
        <v>39</v>
      </c>
      <c r="R569" s="21" t="s">
        <v>40</v>
      </c>
      <c r="S569" s="23">
        <v>16</v>
      </c>
      <c r="T569" s="33"/>
      <c r="U569" s="21" t="s">
        <v>293</v>
      </c>
      <c r="V569" s="21">
        <v>1</v>
      </c>
    </row>
    <row r="570" spans="1:22">
      <c r="A570" s="30">
        <v>45395</v>
      </c>
      <c r="B570" s="21" t="s">
        <v>36</v>
      </c>
      <c r="C570" s="21" t="s">
        <v>276</v>
      </c>
      <c r="D570" s="21" t="s">
        <v>51</v>
      </c>
      <c r="E570" s="21" t="s">
        <v>37</v>
      </c>
      <c r="F570" s="21" t="s">
        <v>25</v>
      </c>
      <c r="G570" s="21" t="s">
        <v>26</v>
      </c>
      <c r="H570" s="21" t="s">
        <v>38</v>
      </c>
      <c r="I570" s="21" t="s">
        <v>28</v>
      </c>
      <c r="J570" s="21" t="s">
        <v>37</v>
      </c>
      <c r="K570" s="22" t="s">
        <v>39</v>
      </c>
      <c r="L570" s="21" t="s">
        <v>40</v>
      </c>
      <c r="M570" s="23">
        <v>25</v>
      </c>
      <c r="N570" s="21" t="s">
        <v>38</v>
      </c>
      <c r="O570" s="21" t="s">
        <v>28</v>
      </c>
      <c r="P570" s="21" t="s">
        <v>288</v>
      </c>
      <c r="Q570" s="21" t="s">
        <v>39</v>
      </c>
      <c r="R570" s="21" t="s">
        <v>40</v>
      </c>
      <c r="S570" s="23">
        <v>21</v>
      </c>
      <c r="T570" s="33"/>
      <c r="U570" s="21" t="s">
        <v>290</v>
      </c>
      <c r="V570" s="21">
        <v>1</v>
      </c>
    </row>
    <row r="571" spans="1:22">
      <c r="A571" s="30">
        <v>45397</v>
      </c>
      <c r="B571" s="21" t="s">
        <v>36</v>
      </c>
      <c r="C571" s="21" t="s">
        <v>276</v>
      </c>
      <c r="D571" s="21" t="s">
        <v>23</v>
      </c>
      <c r="E571" s="21" t="s">
        <v>56</v>
      </c>
      <c r="F571" s="21" t="s">
        <v>25</v>
      </c>
      <c r="G571" s="21" t="s">
        <v>26</v>
      </c>
      <c r="H571" s="21" t="s">
        <v>34</v>
      </c>
      <c r="I571" s="21" t="s">
        <v>28</v>
      </c>
      <c r="J571" s="21" t="s">
        <v>29</v>
      </c>
      <c r="K571" s="22" t="s">
        <v>39</v>
      </c>
      <c r="L571" s="21" t="s">
        <v>40</v>
      </c>
      <c r="M571" s="23">
        <v>52</v>
      </c>
      <c r="N571" s="21" t="s">
        <v>38</v>
      </c>
      <c r="O571" s="21" t="s">
        <v>28</v>
      </c>
      <c r="P571" s="21" t="s">
        <v>56</v>
      </c>
      <c r="Q571" s="21" t="s">
        <v>288</v>
      </c>
      <c r="R571" s="21" t="s">
        <v>288</v>
      </c>
      <c r="S571" s="23">
        <v>30</v>
      </c>
      <c r="T571" s="33"/>
      <c r="U571" s="21" t="s">
        <v>293</v>
      </c>
      <c r="V571" s="21">
        <v>1</v>
      </c>
    </row>
    <row r="572" spans="1:22">
      <c r="A572" s="30">
        <v>45397</v>
      </c>
      <c r="B572" s="21" t="s">
        <v>36</v>
      </c>
      <c r="C572" s="21" t="s">
        <v>276</v>
      </c>
      <c r="D572" s="21"/>
      <c r="E572" s="21"/>
      <c r="F572" s="21"/>
      <c r="G572" s="21" t="s">
        <v>275</v>
      </c>
      <c r="H572" s="21"/>
      <c r="I572" s="21"/>
      <c r="J572" s="21" t="s">
        <v>29</v>
      </c>
      <c r="K572" s="22"/>
      <c r="L572" s="21"/>
      <c r="M572" s="23" t="s">
        <v>288</v>
      </c>
      <c r="N572" s="21" t="s">
        <v>288</v>
      </c>
      <c r="O572" s="21" t="s">
        <v>288</v>
      </c>
      <c r="P572" s="21" t="s">
        <v>288</v>
      </c>
      <c r="Q572" s="21" t="s">
        <v>288</v>
      </c>
      <c r="R572" s="21" t="s">
        <v>288</v>
      </c>
      <c r="S572" s="23" t="s">
        <v>288</v>
      </c>
      <c r="T572" s="33"/>
      <c r="U572" s="21" t="s">
        <v>296</v>
      </c>
      <c r="V572" s="21">
        <v>1</v>
      </c>
    </row>
    <row r="573" spans="1:22">
      <c r="A573" s="30">
        <v>45397</v>
      </c>
      <c r="B573" s="21" t="s">
        <v>36</v>
      </c>
      <c r="C573" s="21" t="s">
        <v>276</v>
      </c>
      <c r="D573" s="21" t="s">
        <v>23</v>
      </c>
      <c r="E573" s="21" t="s">
        <v>37</v>
      </c>
      <c r="F573" s="21" t="s">
        <v>50</v>
      </c>
      <c r="G573" s="21" t="s">
        <v>275</v>
      </c>
      <c r="H573" s="21" t="s">
        <v>38</v>
      </c>
      <c r="I573" s="21" t="s">
        <v>28</v>
      </c>
      <c r="J573" s="21" t="s">
        <v>29</v>
      </c>
      <c r="K573" s="22" t="s">
        <v>39</v>
      </c>
      <c r="L573" s="21" t="s">
        <v>40</v>
      </c>
      <c r="M573" s="23">
        <v>24</v>
      </c>
      <c r="N573" s="21" t="s">
        <v>288</v>
      </c>
      <c r="O573" s="21" t="s">
        <v>288</v>
      </c>
      <c r="P573" s="21" t="s">
        <v>288</v>
      </c>
      <c r="Q573" s="21" t="s">
        <v>288</v>
      </c>
      <c r="R573" s="21" t="s">
        <v>288</v>
      </c>
      <c r="S573" s="23" t="s">
        <v>288</v>
      </c>
      <c r="T573" s="33" t="s">
        <v>18</v>
      </c>
      <c r="U573" s="21" t="s">
        <v>290</v>
      </c>
      <c r="V573" s="21">
        <v>1</v>
      </c>
    </row>
    <row r="574" spans="1:22">
      <c r="A574" s="30">
        <v>45399</v>
      </c>
      <c r="B574" s="21" t="s">
        <v>36</v>
      </c>
      <c r="C574" s="21" t="s">
        <v>276</v>
      </c>
      <c r="D574" s="21" t="s">
        <v>23</v>
      </c>
      <c r="E574" s="21" t="s">
        <v>37</v>
      </c>
      <c r="F574" s="21" t="s">
        <v>25</v>
      </c>
      <c r="G574" s="21" t="s">
        <v>26</v>
      </c>
      <c r="H574" s="21" t="s">
        <v>38</v>
      </c>
      <c r="I574" s="21" t="s">
        <v>28</v>
      </c>
      <c r="J574" s="21" t="s">
        <v>29</v>
      </c>
      <c r="K574" s="22" t="s">
        <v>39</v>
      </c>
      <c r="L574" s="21" t="s">
        <v>40</v>
      </c>
      <c r="M574" s="23">
        <v>21</v>
      </c>
      <c r="N574" s="21" t="s">
        <v>27</v>
      </c>
      <c r="O574" s="21" t="s">
        <v>141</v>
      </c>
      <c r="P574" s="21" t="s">
        <v>29</v>
      </c>
      <c r="Q574" s="21" t="s">
        <v>39</v>
      </c>
      <c r="R574" s="21" t="s">
        <v>40</v>
      </c>
      <c r="S574" s="23">
        <v>29</v>
      </c>
      <c r="T574" s="33"/>
      <c r="U574" s="21" t="s">
        <v>290</v>
      </c>
      <c r="V574" s="21">
        <v>1</v>
      </c>
    </row>
    <row r="575" spans="1:22">
      <c r="A575" s="30">
        <v>45404</v>
      </c>
      <c r="B575" s="21" t="s">
        <v>102</v>
      </c>
      <c r="C575" s="21" t="s">
        <v>283</v>
      </c>
      <c r="D575" s="21" t="s">
        <v>23</v>
      </c>
      <c r="E575" s="21" t="s">
        <v>37</v>
      </c>
      <c r="F575" s="21" t="s">
        <v>25</v>
      </c>
      <c r="G575" s="21" t="s">
        <v>26</v>
      </c>
      <c r="H575" s="21" t="s">
        <v>38</v>
      </c>
      <c r="I575" s="21" t="s">
        <v>28</v>
      </c>
      <c r="J575" s="21" t="s">
        <v>37</v>
      </c>
      <c r="K575" s="22" t="s">
        <v>39</v>
      </c>
      <c r="L575" s="21" t="s">
        <v>40</v>
      </c>
      <c r="M575" s="23">
        <v>30</v>
      </c>
      <c r="N575" s="21" t="s">
        <v>41</v>
      </c>
      <c r="O575" s="21" t="s">
        <v>141</v>
      </c>
      <c r="P575" s="21" t="s">
        <v>29</v>
      </c>
      <c r="Q575" s="21" t="s">
        <v>39</v>
      </c>
      <c r="R575" s="21" t="s">
        <v>40</v>
      </c>
      <c r="S575" s="23">
        <v>23</v>
      </c>
      <c r="T575" s="33"/>
      <c r="U575" s="21" t="s">
        <v>291</v>
      </c>
      <c r="V575" s="21">
        <v>1</v>
      </c>
    </row>
    <row r="576" spans="1:22">
      <c r="A576" s="30">
        <v>45405</v>
      </c>
      <c r="B576" s="21" t="s">
        <v>66</v>
      </c>
      <c r="C576" s="21" t="s">
        <v>283</v>
      </c>
      <c r="D576" s="21" t="s">
        <v>23</v>
      </c>
      <c r="E576" s="21" t="s">
        <v>56</v>
      </c>
      <c r="F576" s="21" t="s">
        <v>25</v>
      </c>
      <c r="G576" s="21" t="s">
        <v>26</v>
      </c>
      <c r="H576" s="21" t="s">
        <v>41</v>
      </c>
      <c r="I576" s="21" t="s">
        <v>141</v>
      </c>
      <c r="J576" s="21" t="s">
        <v>29</v>
      </c>
      <c r="K576" s="22" t="s">
        <v>39</v>
      </c>
      <c r="L576" s="21" t="s">
        <v>40</v>
      </c>
      <c r="M576" s="23">
        <v>38</v>
      </c>
      <c r="N576" s="21" t="s">
        <v>38</v>
      </c>
      <c r="O576" s="21" t="s">
        <v>28</v>
      </c>
      <c r="P576" s="21" t="s">
        <v>56</v>
      </c>
      <c r="Q576" s="21" t="s">
        <v>288</v>
      </c>
      <c r="R576" s="21" t="s">
        <v>288</v>
      </c>
      <c r="S576" s="23">
        <v>50</v>
      </c>
      <c r="T576" s="33"/>
      <c r="U576" s="43" t="s">
        <v>292</v>
      </c>
      <c r="V576" s="21">
        <v>1</v>
      </c>
    </row>
    <row r="577" spans="1:22">
      <c r="A577" s="30">
        <v>45405</v>
      </c>
      <c r="B577" s="21" t="s">
        <v>183</v>
      </c>
      <c r="C577" s="21" t="s">
        <v>285</v>
      </c>
      <c r="D577" s="21" t="s">
        <v>23</v>
      </c>
      <c r="E577" s="21" t="s">
        <v>37</v>
      </c>
      <c r="F577" s="21" t="s">
        <v>25</v>
      </c>
      <c r="G577" s="21" t="s">
        <v>26</v>
      </c>
      <c r="H577" s="21" t="s">
        <v>27</v>
      </c>
      <c r="I577" s="21" t="s">
        <v>28</v>
      </c>
      <c r="J577" s="21" t="s">
        <v>29</v>
      </c>
      <c r="K577" s="22" t="s">
        <v>39</v>
      </c>
      <c r="L577" s="21" t="s">
        <v>40</v>
      </c>
      <c r="M577" s="23">
        <v>38</v>
      </c>
      <c r="N577" s="21" t="s">
        <v>38</v>
      </c>
      <c r="O577" s="21" t="s">
        <v>28</v>
      </c>
      <c r="P577" s="21" t="s">
        <v>37</v>
      </c>
      <c r="Q577" s="21" t="s">
        <v>39</v>
      </c>
      <c r="R577" s="21" t="s">
        <v>40</v>
      </c>
      <c r="S577" s="23">
        <v>19</v>
      </c>
      <c r="T577" s="33"/>
      <c r="U577" s="43" t="s">
        <v>292</v>
      </c>
      <c r="V577" s="21">
        <v>1</v>
      </c>
    </row>
    <row r="578" spans="1:22">
      <c r="A578" s="30">
        <v>45406</v>
      </c>
      <c r="B578" s="21" t="s">
        <v>72</v>
      </c>
      <c r="C578" s="21" t="s">
        <v>284</v>
      </c>
      <c r="D578" s="21" t="s">
        <v>51</v>
      </c>
      <c r="E578" s="21" t="s">
        <v>37</v>
      </c>
      <c r="F578" s="21" t="s">
        <v>25</v>
      </c>
      <c r="G578" s="21" t="s">
        <v>26</v>
      </c>
      <c r="H578" s="21" t="s">
        <v>34</v>
      </c>
      <c r="I578" s="21" t="s">
        <v>28</v>
      </c>
      <c r="J578" s="21" t="s">
        <v>37</v>
      </c>
      <c r="K578" s="22" t="s">
        <v>39</v>
      </c>
      <c r="L578" s="21" t="s">
        <v>40</v>
      </c>
      <c r="M578" s="23">
        <v>34</v>
      </c>
      <c r="N578" s="21" t="s">
        <v>34</v>
      </c>
      <c r="O578" s="21" t="s">
        <v>28</v>
      </c>
      <c r="P578" s="21" t="s">
        <v>288</v>
      </c>
      <c r="Q578" s="21" t="s">
        <v>288</v>
      </c>
      <c r="R578" s="21" t="s">
        <v>288</v>
      </c>
      <c r="S578" s="23" t="s">
        <v>288</v>
      </c>
      <c r="T578" s="33"/>
      <c r="U578" s="21" t="s">
        <v>291</v>
      </c>
      <c r="V578" s="21">
        <v>1</v>
      </c>
    </row>
    <row r="579" spans="1:22">
      <c r="A579" s="30">
        <v>45407</v>
      </c>
      <c r="B579" s="21" t="s">
        <v>184</v>
      </c>
      <c r="C579" s="21" t="s">
        <v>281</v>
      </c>
      <c r="D579" s="21" t="s">
        <v>23</v>
      </c>
      <c r="E579" s="21" t="s">
        <v>37</v>
      </c>
      <c r="F579" s="21" t="s">
        <v>50</v>
      </c>
      <c r="G579" s="21" t="s">
        <v>275</v>
      </c>
      <c r="H579" s="21" t="s">
        <v>38</v>
      </c>
      <c r="I579" s="21" t="s">
        <v>28</v>
      </c>
      <c r="J579" s="21" t="s">
        <v>37</v>
      </c>
      <c r="K579" s="22" t="s">
        <v>39</v>
      </c>
      <c r="L579" s="21" t="s">
        <v>40</v>
      </c>
      <c r="M579" s="23">
        <v>23</v>
      </c>
      <c r="N579" s="21" t="s">
        <v>288</v>
      </c>
      <c r="O579" s="21" t="s">
        <v>288</v>
      </c>
      <c r="P579" s="21" t="s">
        <v>288</v>
      </c>
      <c r="Q579" s="21" t="s">
        <v>288</v>
      </c>
      <c r="R579" s="21" t="s">
        <v>288</v>
      </c>
      <c r="S579" s="23" t="s">
        <v>288</v>
      </c>
      <c r="T579" s="33" t="s">
        <v>18</v>
      </c>
      <c r="U579" s="21" t="s">
        <v>290</v>
      </c>
      <c r="V579" s="21">
        <v>1</v>
      </c>
    </row>
    <row r="580" spans="1:22">
      <c r="A580" s="30">
        <v>45419</v>
      </c>
      <c r="B580" s="21" t="s">
        <v>49</v>
      </c>
      <c r="C580" s="21" t="s">
        <v>285</v>
      </c>
      <c r="D580" s="21" t="s">
        <v>23</v>
      </c>
      <c r="E580" s="21" t="s">
        <v>37</v>
      </c>
      <c r="F580" s="21" t="s">
        <v>25</v>
      </c>
      <c r="G580" s="21" t="s">
        <v>26</v>
      </c>
      <c r="H580" s="21" t="s">
        <v>45</v>
      </c>
      <c r="I580" s="21" t="s">
        <v>141</v>
      </c>
      <c r="J580" s="21" t="s">
        <v>29</v>
      </c>
      <c r="K580" s="22" t="s">
        <v>39</v>
      </c>
      <c r="L580" s="21" t="s">
        <v>40</v>
      </c>
      <c r="M580" s="23">
        <v>59</v>
      </c>
      <c r="N580" s="21" t="s">
        <v>41</v>
      </c>
      <c r="O580" s="21" t="s">
        <v>141</v>
      </c>
      <c r="P580" s="21" t="s">
        <v>29</v>
      </c>
      <c r="Q580" s="21" t="s">
        <v>39</v>
      </c>
      <c r="R580" s="21" t="s">
        <v>40</v>
      </c>
      <c r="S580" s="23">
        <v>48</v>
      </c>
      <c r="T580" s="33"/>
      <c r="U580" s="21" t="s">
        <v>294</v>
      </c>
      <c r="V580" s="21">
        <v>1</v>
      </c>
    </row>
    <row r="581" spans="1:22">
      <c r="A581" s="30">
        <v>45419</v>
      </c>
      <c r="B581" s="21" t="s">
        <v>55</v>
      </c>
      <c r="C581" s="21" t="s">
        <v>279</v>
      </c>
      <c r="D581" s="21" t="s">
        <v>23</v>
      </c>
      <c r="E581" s="21" t="s">
        <v>37</v>
      </c>
      <c r="F581" s="21" t="s">
        <v>25</v>
      </c>
      <c r="G581" s="21" t="s">
        <v>26</v>
      </c>
      <c r="H581" s="21" t="s">
        <v>27</v>
      </c>
      <c r="I581" s="21" t="s">
        <v>28</v>
      </c>
      <c r="J581" s="21" t="s">
        <v>29</v>
      </c>
      <c r="K581" s="22" t="s">
        <v>39</v>
      </c>
      <c r="L581" s="21" t="s">
        <v>40</v>
      </c>
      <c r="M581" s="23">
        <v>39</v>
      </c>
      <c r="N581" s="21" t="s">
        <v>38</v>
      </c>
      <c r="O581" s="21" t="s">
        <v>28</v>
      </c>
      <c r="P581" s="21" t="s">
        <v>37</v>
      </c>
      <c r="Q581" s="21" t="s">
        <v>39</v>
      </c>
      <c r="R581" s="21" t="s">
        <v>40</v>
      </c>
      <c r="S581" s="23">
        <v>50</v>
      </c>
      <c r="T581" s="33"/>
      <c r="U581" s="43" t="s">
        <v>292</v>
      </c>
      <c r="V581" s="21">
        <v>1</v>
      </c>
    </row>
    <row r="582" spans="1:22">
      <c r="A582" s="30">
        <v>45419</v>
      </c>
      <c r="B582" s="21" t="s">
        <v>48</v>
      </c>
      <c r="C582" s="21" t="s">
        <v>281</v>
      </c>
      <c r="D582" s="21" t="s">
        <v>23</v>
      </c>
      <c r="E582" s="21" t="s">
        <v>37</v>
      </c>
      <c r="F582" s="21" t="s">
        <v>25</v>
      </c>
      <c r="G582" s="21" t="s">
        <v>26</v>
      </c>
      <c r="H582" s="21" t="s">
        <v>32</v>
      </c>
      <c r="I582" s="21" t="s">
        <v>28</v>
      </c>
      <c r="J582" s="21" t="s">
        <v>29</v>
      </c>
      <c r="K582" s="22" t="s">
        <v>39</v>
      </c>
      <c r="L582" s="21" t="s">
        <v>40</v>
      </c>
      <c r="M582" s="23">
        <v>44</v>
      </c>
      <c r="N582" s="21" t="s">
        <v>38</v>
      </c>
      <c r="O582" s="21" t="s">
        <v>28</v>
      </c>
      <c r="P582" s="21" t="s">
        <v>37</v>
      </c>
      <c r="Q582" s="21" t="s">
        <v>39</v>
      </c>
      <c r="R582" s="21" t="s">
        <v>40</v>
      </c>
      <c r="S582" s="23">
        <v>53</v>
      </c>
      <c r="T582" s="33"/>
      <c r="U582" s="43" t="s">
        <v>292</v>
      </c>
      <c r="V582" s="21">
        <v>1</v>
      </c>
    </row>
    <row r="583" spans="1:22">
      <c r="A583" s="30">
        <v>45420</v>
      </c>
      <c r="B583" s="21" t="s">
        <v>43</v>
      </c>
      <c r="C583" s="21" t="s">
        <v>281</v>
      </c>
      <c r="D583" s="21" t="s">
        <v>23</v>
      </c>
      <c r="E583" s="21" t="s">
        <v>37</v>
      </c>
      <c r="F583" s="21" t="s">
        <v>25</v>
      </c>
      <c r="G583" s="21" t="s">
        <v>26</v>
      </c>
      <c r="H583" s="21" t="s">
        <v>34</v>
      </c>
      <c r="I583" s="21" t="s">
        <v>28</v>
      </c>
      <c r="J583" s="21" t="s">
        <v>29</v>
      </c>
      <c r="K583" s="22" t="s">
        <v>39</v>
      </c>
      <c r="L583" s="21" t="s">
        <v>40</v>
      </c>
      <c r="M583" s="23">
        <v>20</v>
      </c>
      <c r="N583" s="21" t="s">
        <v>38</v>
      </c>
      <c r="O583" s="21" t="s">
        <v>28</v>
      </c>
      <c r="P583" s="21" t="s">
        <v>37</v>
      </c>
      <c r="Q583" s="21" t="s">
        <v>39</v>
      </c>
      <c r="R583" s="21" t="s">
        <v>40</v>
      </c>
      <c r="S583" s="23">
        <v>24</v>
      </c>
      <c r="T583" s="33"/>
      <c r="U583" s="21" t="s">
        <v>290</v>
      </c>
      <c r="V583" s="21">
        <v>1</v>
      </c>
    </row>
    <row r="584" spans="1:22">
      <c r="A584" s="30">
        <v>45423</v>
      </c>
      <c r="B584" s="21" t="s">
        <v>66</v>
      </c>
      <c r="C584" s="21" t="s">
        <v>283</v>
      </c>
      <c r="D584" s="21" t="s">
        <v>51</v>
      </c>
      <c r="E584" s="21" t="s">
        <v>37</v>
      </c>
      <c r="F584" s="21" t="s">
        <v>25</v>
      </c>
      <c r="G584" s="21" t="s">
        <v>26</v>
      </c>
      <c r="H584" s="21" t="s">
        <v>38</v>
      </c>
      <c r="I584" s="21" t="s">
        <v>28</v>
      </c>
      <c r="J584" s="21" t="s">
        <v>37</v>
      </c>
      <c r="K584" s="22" t="s">
        <v>39</v>
      </c>
      <c r="L584" s="21" t="s">
        <v>40</v>
      </c>
      <c r="M584" s="23">
        <v>22</v>
      </c>
      <c r="N584" s="21" t="s">
        <v>135</v>
      </c>
      <c r="O584" s="21" t="s">
        <v>141</v>
      </c>
      <c r="P584" s="21" t="s">
        <v>29</v>
      </c>
      <c r="Q584" s="21" t="s">
        <v>39</v>
      </c>
      <c r="R584" s="21" t="s">
        <v>40</v>
      </c>
      <c r="S584" s="23">
        <v>44</v>
      </c>
      <c r="T584" s="33"/>
      <c r="U584" s="21" t="s">
        <v>290</v>
      </c>
      <c r="V584" s="21">
        <v>1</v>
      </c>
    </row>
    <row r="585" spans="1:22">
      <c r="A585" s="30">
        <v>45423</v>
      </c>
      <c r="B585" s="21" t="s">
        <v>36</v>
      </c>
      <c r="C585" s="21" t="s">
        <v>276</v>
      </c>
      <c r="D585" s="21" t="s">
        <v>23</v>
      </c>
      <c r="E585" s="21" t="s">
        <v>37</v>
      </c>
      <c r="F585" s="21" t="s">
        <v>50</v>
      </c>
      <c r="G585" s="21" t="s">
        <v>275</v>
      </c>
      <c r="H585" s="21" t="s">
        <v>38</v>
      </c>
      <c r="I585" s="21" t="s">
        <v>28</v>
      </c>
      <c r="J585" s="21" t="s">
        <v>29</v>
      </c>
      <c r="K585" s="22" t="s">
        <v>39</v>
      </c>
      <c r="L585" s="21" t="s">
        <v>40</v>
      </c>
      <c r="M585" s="23">
        <v>20</v>
      </c>
      <c r="N585" s="21" t="s">
        <v>288</v>
      </c>
      <c r="O585" s="21" t="s">
        <v>288</v>
      </c>
      <c r="P585" s="21" t="s">
        <v>288</v>
      </c>
      <c r="Q585" s="21" t="s">
        <v>288</v>
      </c>
      <c r="R585" s="21" t="s">
        <v>288</v>
      </c>
      <c r="S585" s="23" t="s">
        <v>288</v>
      </c>
      <c r="T585" s="33" t="s">
        <v>18</v>
      </c>
      <c r="U585" s="21" t="s">
        <v>290</v>
      </c>
      <c r="V585" s="21">
        <v>1</v>
      </c>
    </row>
    <row r="586" spans="1:22">
      <c r="A586" s="30">
        <v>45425</v>
      </c>
      <c r="B586" s="21" t="s">
        <v>92</v>
      </c>
      <c r="C586" s="21" t="s">
        <v>282</v>
      </c>
      <c r="D586" s="21" t="s">
        <v>23</v>
      </c>
      <c r="E586" s="21" t="s">
        <v>37</v>
      </c>
      <c r="F586" s="21" t="s">
        <v>50</v>
      </c>
      <c r="G586" s="21" t="s">
        <v>275</v>
      </c>
      <c r="H586" s="21" t="s">
        <v>38</v>
      </c>
      <c r="I586" s="21" t="s">
        <v>28</v>
      </c>
      <c r="J586" s="21" t="s">
        <v>37</v>
      </c>
      <c r="K586" s="22" t="s">
        <v>39</v>
      </c>
      <c r="L586" s="21" t="s">
        <v>40</v>
      </c>
      <c r="M586" s="23">
        <v>27</v>
      </c>
      <c r="N586" s="21" t="s">
        <v>288</v>
      </c>
      <c r="O586" s="21" t="s">
        <v>288</v>
      </c>
      <c r="P586" s="21" t="s">
        <v>288</v>
      </c>
      <c r="Q586" s="21" t="s">
        <v>288</v>
      </c>
      <c r="R586" s="21" t="s">
        <v>288</v>
      </c>
      <c r="S586" s="23" t="s">
        <v>288</v>
      </c>
      <c r="T586" s="33" t="s">
        <v>18</v>
      </c>
      <c r="U586" s="21" t="s">
        <v>291</v>
      </c>
      <c r="V586" s="21">
        <v>1</v>
      </c>
    </row>
    <row r="587" spans="1:22">
      <c r="A587" s="30">
        <v>45425</v>
      </c>
      <c r="B587" s="21" t="s">
        <v>185</v>
      </c>
      <c r="C587" s="21" t="s">
        <v>279</v>
      </c>
      <c r="D587" s="21" t="s">
        <v>23</v>
      </c>
      <c r="E587" s="21" t="s">
        <v>37</v>
      </c>
      <c r="F587" s="21" t="s">
        <v>25</v>
      </c>
      <c r="G587" s="21" t="s">
        <v>26</v>
      </c>
      <c r="H587" s="21" t="s">
        <v>57</v>
      </c>
      <c r="I587" s="21" t="s">
        <v>141</v>
      </c>
      <c r="J587" s="21" t="s">
        <v>29</v>
      </c>
      <c r="K587" s="22" t="s">
        <v>39</v>
      </c>
      <c r="L587" s="21" t="s">
        <v>40</v>
      </c>
      <c r="M587" s="23">
        <v>27</v>
      </c>
      <c r="N587" s="21" t="s">
        <v>38</v>
      </c>
      <c r="O587" s="21" t="s">
        <v>28</v>
      </c>
      <c r="P587" s="21" t="s">
        <v>37</v>
      </c>
      <c r="Q587" s="21" t="s">
        <v>39</v>
      </c>
      <c r="R587" s="21" t="s">
        <v>40</v>
      </c>
      <c r="S587" s="23">
        <v>22</v>
      </c>
      <c r="T587" s="33"/>
      <c r="U587" s="21" t="s">
        <v>291</v>
      </c>
      <c r="V587" s="21">
        <v>1</v>
      </c>
    </row>
    <row r="588" spans="1:22">
      <c r="A588" s="30">
        <v>45425</v>
      </c>
      <c r="B588" s="21" t="s">
        <v>83</v>
      </c>
      <c r="C588" s="21" t="s">
        <v>280</v>
      </c>
      <c r="D588" s="21" t="s">
        <v>23</v>
      </c>
      <c r="E588" s="21" t="s">
        <v>37</v>
      </c>
      <c r="F588" s="21" t="s">
        <v>50</v>
      </c>
      <c r="G588" s="21" t="s">
        <v>275</v>
      </c>
      <c r="H588" s="21" t="s">
        <v>152</v>
      </c>
      <c r="I588" s="21" t="s">
        <v>141</v>
      </c>
      <c r="J588" s="21" t="s">
        <v>29</v>
      </c>
      <c r="K588" s="22" t="s">
        <v>39</v>
      </c>
      <c r="L588" s="21" t="s">
        <v>40</v>
      </c>
      <c r="M588" s="23">
        <v>41</v>
      </c>
      <c r="N588" s="21" t="s">
        <v>288</v>
      </c>
      <c r="O588" s="21" t="s">
        <v>288</v>
      </c>
      <c r="P588" s="21" t="s">
        <v>288</v>
      </c>
      <c r="Q588" s="21" t="s">
        <v>288</v>
      </c>
      <c r="R588" s="21" t="s">
        <v>288</v>
      </c>
      <c r="S588" s="23" t="s">
        <v>288</v>
      </c>
      <c r="T588" s="33" t="s">
        <v>18</v>
      </c>
      <c r="U588" s="43" t="s">
        <v>292</v>
      </c>
      <c r="V588" s="21">
        <v>1</v>
      </c>
    </row>
    <row r="589" spans="1:22">
      <c r="A589" s="30">
        <v>45427</v>
      </c>
      <c r="B589" s="21" t="s">
        <v>89</v>
      </c>
      <c r="C589" s="21" t="s">
        <v>277</v>
      </c>
      <c r="D589" s="21" t="s">
        <v>23</v>
      </c>
      <c r="E589" s="21" t="s">
        <v>37</v>
      </c>
      <c r="F589" s="21" t="s">
        <v>25</v>
      </c>
      <c r="G589" s="21" t="s">
        <v>26</v>
      </c>
      <c r="H589" s="21" t="s">
        <v>34</v>
      </c>
      <c r="I589" s="21" t="s">
        <v>28</v>
      </c>
      <c r="J589" s="21" t="s">
        <v>29</v>
      </c>
      <c r="K589" s="22" t="s">
        <v>39</v>
      </c>
      <c r="L589" s="21" t="s">
        <v>40</v>
      </c>
      <c r="M589" s="23">
        <v>66</v>
      </c>
      <c r="N589" s="21" t="s">
        <v>38</v>
      </c>
      <c r="O589" s="21" t="s">
        <v>28</v>
      </c>
      <c r="P589" s="21" t="s">
        <v>37</v>
      </c>
      <c r="Q589" s="21" t="s">
        <v>39</v>
      </c>
      <c r="R589" s="21" t="s">
        <v>40</v>
      </c>
      <c r="S589" s="23">
        <v>51</v>
      </c>
      <c r="T589" s="33"/>
      <c r="U589" s="21" t="s">
        <v>295</v>
      </c>
      <c r="V589" s="21">
        <v>1</v>
      </c>
    </row>
    <row r="590" spans="1:22">
      <c r="A590" s="30">
        <v>45427</v>
      </c>
      <c r="B590" s="21" t="s">
        <v>74</v>
      </c>
      <c r="C590" s="21" t="s">
        <v>280</v>
      </c>
      <c r="D590" s="21" t="s">
        <v>23</v>
      </c>
      <c r="E590" s="21" t="s">
        <v>37</v>
      </c>
      <c r="F590" s="21" t="s">
        <v>25</v>
      </c>
      <c r="G590" s="21" t="s">
        <v>26</v>
      </c>
      <c r="H590" s="21" t="s">
        <v>38</v>
      </c>
      <c r="I590" s="21" t="s">
        <v>28</v>
      </c>
      <c r="J590" s="21" t="s">
        <v>37</v>
      </c>
      <c r="K590" s="22" t="s">
        <v>39</v>
      </c>
      <c r="L590" s="21" t="s">
        <v>40</v>
      </c>
      <c r="M590" s="23">
        <v>31</v>
      </c>
      <c r="N590" s="21" t="s">
        <v>34</v>
      </c>
      <c r="O590" s="21" t="s">
        <v>28</v>
      </c>
      <c r="P590" s="21" t="s">
        <v>29</v>
      </c>
      <c r="Q590" s="21" t="s">
        <v>39</v>
      </c>
      <c r="R590" s="21" t="s">
        <v>40</v>
      </c>
      <c r="S590" s="23">
        <v>65</v>
      </c>
      <c r="T590" s="33"/>
      <c r="U590" s="21" t="s">
        <v>291</v>
      </c>
      <c r="V590" s="21">
        <v>1</v>
      </c>
    </row>
    <row r="591" spans="1:22">
      <c r="A591" s="30">
        <v>45429</v>
      </c>
      <c r="B591" s="21" t="s">
        <v>83</v>
      </c>
      <c r="C591" s="21" t="s">
        <v>280</v>
      </c>
      <c r="D591" s="21" t="s">
        <v>23</v>
      </c>
      <c r="E591" s="21" t="s">
        <v>37</v>
      </c>
      <c r="F591" s="21" t="s">
        <v>25</v>
      </c>
      <c r="G591" s="21" t="s">
        <v>26</v>
      </c>
      <c r="H591" s="21" t="s">
        <v>152</v>
      </c>
      <c r="I591" s="21" t="s">
        <v>141</v>
      </c>
      <c r="J591" s="21" t="s">
        <v>29</v>
      </c>
      <c r="K591" s="22" t="s">
        <v>39</v>
      </c>
      <c r="L591" s="21" t="s">
        <v>40</v>
      </c>
      <c r="M591" s="23">
        <v>70</v>
      </c>
      <c r="N591" s="21" t="s">
        <v>38</v>
      </c>
      <c r="O591" s="21" t="s">
        <v>28</v>
      </c>
      <c r="P591" s="21" t="s">
        <v>37</v>
      </c>
      <c r="Q591" s="21" t="s">
        <v>39</v>
      </c>
      <c r="R591" s="21" t="s">
        <v>40</v>
      </c>
      <c r="S591" s="23">
        <v>21</v>
      </c>
      <c r="T591" s="33"/>
      <c r="U591" s="21" t="s">
        <v>295</v>
      </c>
      <c r="V591" s="21">
        <v>1</v>
      </c>
    </row>
    <row r="592" spans="1:22">
      <c r="A592" s="30">
        <v>45429</v>
      </c>
      <c r="B592" s="21" t="s">
        <v>67</v>
      </c>
      <c r="C592" s="21" t="s">
        <v>278</v>
      </c>
      <c r="D592" s="21" t="s">
        <v>23</v>
      </c>
      <c r="E592" s="21" t="s">
        <v>37</v>
      </c>
      <c r="F592" s="21" t="s">
        <v>25</v>
      </c>
      <c r="G592" s="21" t="s">
        <v>26</v>
      </c>
      <c r="H592" s="21" t="s">
        <v>38</v>
      </c>
      <c r="I592" s="21" t="s">
        <v>28</v>
      </c>
      <c r="J592" s="21" t="s">
        <v>37</v>
      </c>
      <c r="K592" s="22" t="s">
        <v>39</v>
      </c>
      <c r="L592" s="21" t="s">
        <v>40</v>
      </c>
      <c r="M592" s="23">
        <v>23</v>
      </c>
      <c r="N592" s="21" t="s">
        <v>38</v>
      </c>
      <c r="O592" s="21" t="s">
        <v>28</v>
      </c>
      <c r="P592" s="21" t="s">
        <v>37</v>
      </c>
      <c r="Q592" s="21" t="s">
        <v>39</v>
      </c>
      <c r="R592" s="21" t="s">
        <v>40</v>
      </c>
      <c r="S592" s="23">
        <v>19</v>
      </c>
      <c r="T592" s="33"/>
      <c r="U592" s="21" t="s">
        <v>290</v>
      </c>
      <c r="V592" s="21">
        <v>1</v>
      </c>
    </row>
    <row r="593" spans="1:22">
      <c r="A593" s="30">
        <v>45431</v>
      </c>
      <c r="B593" s="21" t="s">
        <v>48</v>
      </c>
      <c r="C593" s="21" t="s">
        <v>281</v>
      </c>
      <c r="D593" s="21" t="s">
        <v>23</v>
      </c>
      <c r="E593" s="21" t="s">
        <v>37</v>
      </c>
      <c r="F593" s="21" t="s">
        <v>50</v>
      </c>
      <c r="G593" s="21" t="s">
        <v>275</v>
      </c>
      <c r="H593" s="21" t="s">
        <v>32</v>
      </c>
      <c r="I593" s="21" t="s">
        <v>28</v>
      </c>
      <c r="J593" s="21" t="s">
        <v>29</v>
      </c>
      <c r="K593" s="22" t="s">
        <v>30</v>
      </c>
      <c r="L593" s="21"/>
      <c r="M593" s="23">
        <v>62</v>
      </c>
      <c r="N593" s="21" t="s">
        <v>288</v>
      </c>
      <c r="O593" s="21" t="s">
        <v>288</v>
      </c>
      <c r="P593" s="21" t="s">
        <v>288</v>
      </c>
      <c r="Q593" s="21" t="s">
        <v>288</v>
      </c>
      <c r="R593" s="21" t="s">
        <v>288</v>
      </c>
      <c r="S593" s="23" t="s">
        <v>288</v>
      </c>
      <c r="T593" s="33" t="s">
        <v>18</v>
      </c>
      <c r="U593" s="21" t="s">
        <v>294</v>
      </c>
      <c r="V593" s="21">
        <v>1</v>
      </c>
    </row>
    <row r="594" spans="1:22">
      <c r="A594" s="30">
        <v>45432</v>
      </c>
      <c r="B594" s="21" t="s">
        <v>127</v>
      </c>
      <c r="C594" s="21" t="s">
        <v>285</v>
      </c>
      <c r="D594" s="21" t="s">
        <v>23</v>
      </c>
      <c r="E594" s="21" t="s">
        <v>37</v>
      </c>
      <c r="F594" s="21" t="s">
        <v>25</v>
      </c>
      <c r="G594" s="21" t="s">
        <v>26</v>
      </c>
      <c r="H594" s="21" t="s">
        <v>45</v>
      </c>
      <c r="I594" s="21" t="s">
        <v>141</v>
      </c>
      <c r="J594" s="21" t="s">
        <v>29</v>
      </c>
      <c r="K594" s="22" t="s">
        <v>39</v>
      </c>
      <c r="L594" s="21" t="s">
        <v>40</v>
      </c>
      <c r="M594" s="23">
        <v>47</v>
      </c>
      <c r="N594" s="21" t="s">
        <v>41</v>
      </c>
      <c r="O594" s="21" t="s">
        <v>141</v>
      </c>
      <c r="P594" s="21" t="s">
        <v>29</v>
      </c>
      <c r="Q594" s="21" t="s">
        <v>39</v>
      </c>
      <c r="R594" s="21" t="s">
        <v>40</v>
      </c>
      <c r="S594" s="23">
        <v>36</v>
      </c>
      <c r="T594" s="33"/>
      <c r="U594" s="21" t="s">
        <v>293</v>
      </c>
      <c r="V594" s="21">
        <v>1</v>
      </c>
    </row>
    <row r="595" spans="1:22">
      <c r="A595" s="30">
        <v>45432</v>
      </c>
      <c r="B595" s="21" t="s">
        <v>177</v>
      </c>
      <c r="C595" s="21" t="s">
        <v>281</v>
      </c>
      <c r="D595" s="21" t="s">
        <v>23</v>
      </c>
      <c r="E595" s="21" t="s">
        <v>37</v>
      </c>
      <c r="F595" s="21" t="s">
        <v>25</v>
      </c>
      <c r="G595" s="21" t="s">
        <v>26</v>
      </c>
      <c r="H595" s="21" t="s">
        <v>38</v>
      </c>
      <c r="I595" s="21" t="s">
        <v>28</v>
      </c>
      <c r="J595" s="21" t="s">
        <v>37</v>
      </c>
      <c r="K595" s="22" t="s">
        <v>39</v>
      </c>
      <c r="L595" s="21" t="s">
        <v>40</v>
      </c>
      <c r="M595" s="23">
        <v>31</v>
      </c>
      <c r="N595" s="21" t="s">
        <v>38</v>
      </c>
      <c r="O595" s="21" t="s">
        <v>28</v>
      </c>
      <c r="P595" s="21" t="s">
        <v>37</v>
      </c>
      <c r="Q595" s="21" t="s">
        <v>39</v>
      </c>
      <c r="R595" s="21" t="s">
        <v>40</v>
      </c>
      <c r="S595" s="23">
        <v>20</v>
      </c>
      <c r="T595" s="33"/>
      <c r="U595" s="21" t="s">
        <v>291</v>
      </c>
      <c r="V595" s="21">
        <v>1</v>
      </c>
    </row>
    <row r="596" spans="1:22">
      <c r="A596" s="30">
        <v>45435</v>
      </c>
      <c r="B596" s="21" t="s">
        <v>138</v>
      </c>
      <c r="C596" s="21" t="s">
        <v>285</v>
      </c>
      <c r="D596" s="21" t="s">
        <v>23</v>
      </c>
      <c r="E596" s="21" t="s">
        <v>37</v>
      </c>
      <c r="F596" s="21" t="s">
        <v>50</v>
      </c>
      <c r="G596" s="21" t="s">
        <v>275</v>
      </c>
      <c r="H596" s="21" t="s">
        <v>27</v>
      </c>
      <c r="I596" s="21" t="s">
        <v>141</v>
      </c>
      <c r="J596" s="21" t="s">
        <v>29</v>
      </c>
      <c r="K596" s="22" t="s">
        <v>39</v>
      </c>
      <c r="L596" s="21" t="s">
        <v>40</v>
      </c>
      <c r="M596" s="23">
        <v>40</v>
      </c>
      <c r="N596" s="21" t="s">
        <v>288</v>
      </c>
      <c r="O596" s="21" t="s">
        <v>288</v>
      </c>
      <c r="P596" s="21" t="s">
        <v>288</v>
      </c>
      <c r="Q596" s="21" t="s">
        <v>288</v>
      </c>
      <c r="R596" s="21" t="s">
        <v>288</v>
      </c>
      <c r="S596" s="23" t="s">
        <v>288</v>
      </c>
      <c r="T596" s="33" t="s">
        <v>18</v>
      </c>
      <c r="U596" s="43" t="s">
        <v>292</v>
      </c>
      <c r="V596" s="21">
        <v>1</v>
      </c>
    </row>
    <row r="597" spans="1:22">
      <c r="A597" s="30">
        <v>45436</v>
      </c>
      <c r="B597" s="21" t="s">
        <v>186</v>
      </c>
      <c r="C597" s="21" t="s">
        <v>277</v>
      </c>
      <c r="D597" s="21" t="s">
        <v>23</v>
      </c>
      <c r="E597" s="21" t="s">
        <v>37</v>
      </c>
      <c r="F597" s="21" t="s">
        <v>50</v>
      </c>
      <c r="G597" s="21" t="s">
        <v>275</v>
      </c>
      <c r="H597" s="21" t="s">
        <v>27</v>
      </c>
      <c r="I597" s="21" t="s">
        <v>28</v>
      </c>
      <c r="J597" s="21" t="s">
        <v>29</v>
      </c>
      <c r="K597" s="22" t="s">
        <v>39</v>
      </c>
      <c r="L597" s="21" t="s">
        <v>40</v>
      </c>
      <c r="M597" s="23">
        <v>59</v>
      </c>
      <c r="N597" s="21" t="s">
        <v>288</v>
      </c>
      <c r="O597" s="21" t="s">
        <v>288</v>
      </c>
      <c r="P597" s="21" t="s">
        <v>288</v>
      </c>
      <c r="Q597" s="21" t="s">
        <v>288</v>
      </c>
      <c r="R597" s="21" t="s">
        <v>288</v>
      </c>
      <c r="S597" s="23" t="s">
        <v>288</v>
      </c>
      <c r="T597" s="33" t="s">
        <v>18</v>
      </c>
      <c r="U597" s="21" t="s">
        <v>294</v>
      </c>
      <c r="V597" s="21">
        <v>1</v>
      </c>
    </row>
    <row r="598" spans="1:22">
      <c r="A598" s="30">
        <v>45436</v>
      </c>
      <c r="B598" s="21" t="s">
        <v>110</v>
      </c>
      <c r="C598" s="21" t="s">
        <v>279</v>
      </c>
      <c r="D598" s="21" t="s">
        <v>51</v>
      </c>
      <c r="E598" s="21" t="s">
        <v>37</v>
      </c>
      <c r="F598" s="21" t="s">
        <v>25</v>
      </c>
      <c r="G598" s="21" t="s">
        <v>26</v>
      </c>
      <c r="H598" s="21" t="s">
        <v>38</v>
      </c>
      <c r="I598" s="21" t="s">
        <v>28</v>
      </c>
      <c r="J598" s="21" t="s">
        <v>37</v>
      </c>
      <c r="K598" s="22" t="s">
        <v>39</v>
      </c>
      <c r="L598" s="21" t="s">
        <v>40</v>
      </c>
      <c r="M598" s="23">
        <v>33</v>
      </c>
      <c r="N598" s="21" t="s">
        <v>27</v>
      </c>
      <c r="O598" s="21" t="s">
        <v>28</v>
      </c>
      <c r="P598" s="21" t="s">
        <v>29</v>
      </c>
      <c r="Q598" s="21" t="s">
        <v>39</v>
      </c>
      <c r="R598" s="21" t="s">
        <v>40</v>
      </c>
      <c r="S598" s="23">
        <v>38</v>
      </c>
      <c r="T598" s="33"/>
      <c r="U598" s="21" t="s">
        <v>291</v>
      </c>
      <c r="V598" s="21">
        <v>1</v>
      </c>
    </row>
    <row r="599" spans="1:22">
      <c r="A599" s="30">
        <v>45436</v>
      </c>
      <c r="B599" s="21" t="s">
        <v>187</v>
      </c>
      <c r="C599" s="21" t="s">
        <v>280</v>
      </c>
      <c r="D599" s="21" t="s">
        <v>23</v>
      </c>
      <c r="E599" s="21" t="s">
        <v>37</v>
      </c>
      <c r="F599" s="21" t="s">
        <v>25</v>
      </c>
      <c r="G599" s="21" t="s">
        <v>26</v>
      </c>
      <c r="H599" s="21" t="s">
        <v>38</v>
      </c>
      <c r="I599" s="21" t="s">
        <v>28</v>
      </c>
      <c r="J599" s="21" t="s">
        <v>37</v>
      </c>
      <c r="K599" s="22" t="s">
        <v>39</v>
      </c>
      <c r="L599" s="21" t="s">
        <v>40</v>
      </c>
      <c r="M599" s="23">
        <v>39</v>
      </c>
      <c r="N599" s="21" t="s">
        <v>38</v>
      </c>
      <c r="O599" s="21" t="s">
        <v>28</v>
      </c>
      <c r="P599" s="21" t="s">
        <v>288</v>
      </c>
      <c r="Q599" s="21" t="s">
        <v>288</v>
      </c>
      <c r="R599" s="21" t="s">
        <v>288</v>
      </c>
      <c r="S599" s="23" t="s">
        <v>288</v>
      </c>
      <c r="T599" s="33"/>
      <c r="U599" s="43" t="s">
        <v>292</v>
      </c>
      <c r="V599" s="21">
        <v>1</v>
      </c>
    </row>
    <row r="600" spans="1:22">
      <c r="A600" s="30">
        <v>45437</v>
      </c>
      <c r="B600" s="21" t="s">
        <v>188</v>
      </c>
      <c r="C600" s="21" t="s">
        <v>286</v>
      </c>
      <c r="D600" s="21" t="s">
        <v>23</v>
      </c>
      <c r="E600" s="21" t="s">
        <v>37</v>
      </c>
      <c r="F600" s="21" t="s">
        <v>25</v>
      </c>
      <c r="G600" s="21" t="s">
        <v>26</v>
      </c>
      <c r="H600" s="21" t="s">
        <v>41</v>
      </c>
      <c r="I600" s="21" t="s">
        <v>141</v>
      </c>
      <c r="J600" s="21" t="s">
        <v>37</v>
      </c>
      <c r="K600" s="22" t="s">
        <v>39</v>
      </c>
      <c r="L600" s="21" t="s">
        <v>40</v>
      </c>
      <c r="M600" s="23">
        <v>41</v>
      </c>
      <c r="N600" s="21" t="s">
        <v>27</v>
      </c>
      <c r="O600" s="21" t="s">
        <v>28</v>
      </c>
      <c r="P600" s="21" t="s">
        <v>29</v>
      </c>
      <c r="Q600" s="21" t="s">
        <v>39</v>
      </c>
      <c r="R600" s="21" t="s">
        <v>40</v>
      </c>
      <c r="S600" s="23">
        <v>46</v>
      </c>
      <c r="T600" s="33"/>
      <c r="U600" s="43" t="s">
        <v>292</v>
      </c>
      <c r="V600" s="21">
        <v>1</v>
      </c>
    </row>
    <row r="601" spans="1:22">
      <c r="A601" s="30">
        <v>45439</v>
      </c>
      <c r="B601" s="21" t="s">
        <v>42</v>
      </c>
      <c r="C601" s="21" t="s">
        <v>280</v>
      </c>
      <c r="D601" s="21" t="s">
        <v>23</v>
      </c>
      <c r="E601" s="21" t="s">
        <v>37</v>
      </c>
      <c r="F601" s="21" t="s">
        <v>25</v>
      </c>
      <c r="G601" s="21" t="s">
        <v>26</v>
      </c>
      <c r="H601" s="21" t="s">
        <v>38</v>
      </c>
      <c r="I601" s="21" t="s">
        <v>28</v>
      </c>
      <c r="J601" s="21" t="s">
        <v>37</v>
      </c>
      <c r="K601" s="22" t="s">
        <v>39</v>
      </c>
      <c r="L601" s="21" t="s">
        <v>40</v>
      </c>
      <c r="M601" s="23">
        <v>33</v>
      </c>
      <c r="N601" s="21" t="s">
        <v>34</v>
      </c>
      <c r="O601" s="21" t="s">
        <v>28</v>
      </c>
      <c r="P601" s="21" t="s">
        <v>29</v>
      </c>
      <c r="Q601" s="21" t="s">
        <v>39</v>
      </c>
      <c r="R601" s="21" t="s">
        <v>40</v>
      </c>
      <c r="S601" s="23">
        <v>32</v>
      </c>
      <c r="T601" s="33"/>
      <c r="U601" s="21" t="s">
        <v>291</v>
      </c>
      <c r="V601" s="21">
        <v>1</v>
      </c>
    </row>
    <row r="602" spans="1:22">
      <c r="A602" s="30">
        <v>45442</v>
      </c>
      <c r="B602" s="21" t="s">
        <v>31</v>
      </c>
      <c r="C602" s="21" t="s">
        <v>285</v>
      </c>
      <c r="D602" s="21" t="s">
        <v>23</v>
      </c>
      <c r="E602" s="21" t="s">
        <v>56</v>
      </c>
      <c r="F602" s="21" t="s">
        <v>25</v>
      </c>
      <c r="G602" s="21" t="s">
        <v>26</v>
      </c>
      <c r="H602" s="21" t="s">
        <v>41</v>
      </c>
      <c r="I602" s="21" t="s">
        <v>141</v>
      </c>
      <c r="J602" s="21" t="s">
        <v>29</v>
      </c>
      <c r="K602" s="22" t="s">
        <v>39</v>
      </c>
      <c r="L602" s="21" t="s">
        <v>40</v>
      </c>
      <c r="M602" s="23">
        <v>20</v>
      </c>
      <c r="N602" s="21" t="s">
        <v>41</v>
      </c>
      <c r="O602" s="21" t="s">
        <v>141</v>
      </c>
      <c r="P602" s="21" t="s">
        <v>56</v>
      </c>
      <c r="Q602" s="21" t="s">
        <v>30</v>
      </c>
      <c r="R602" s="21" t="s">
        <v>288</v>
      </c>
      <c r="S602" s="23">
        <v>29</v>
      </c>
      <c r="T602" s="33"/>
      <c r="U602" s="21" t="s">
        <v>290</v>
      </c>
      <c r="V602" s="21">
        <v>1</v>
      </c>
    </row>
    <row r="603" spans="1:22">
      <c r="A603" s="30">
        <v>45444</v>
      </c>
      <c r="B603" s="21" t="s">
        <v>134</v>
      </c>
      <c r="C603" s="21" t="s">
        <v>283</v>
      </c>
      <c r="D603" s="21" t="s">
        <v>23</v>
      </c>
      <c r="E603" s="21" t="s">
        <v>56</v>
      </c>
      <c r="F603" s="21" t="s">
        <v>52</v>
      </c>
      <c r="G603" s="21" t="s">
        <v>26</v>
      </c>
      <c r="H603" s="21" t="s">
        <v>38</v>
      </c>
      <c r="I603" s="21" t="s">
        <v>28</v>
      </c>
      <c r="J603" s="21" t="s">
        <v>56</v>
      </c>
      <c r="K603" s="22" t="s">
        <v>30</v>
      </c>
      <c r="L603" s="21"/>
      <c r="M603" s="23">
        <v>34</v>
      </c>
      <c r="N603" s="21" t="s">
        <v>288</v>
      </c>
      <c r="O603" s="21" t="s">
        <v>288</v>
      </c>
      <c r="P603" s="21" t="s">
        <v>288</v>
      </c>
      <c r="Q603" s="21" t="s">
        <v>288</v>
      </c>
      <c r="R603" s="21" t="s">
        <v>288</v>
      </c>
      <c r="S603" s="23" t="s">
        <v>288</v>
      </c>
      <c r="T603" s="33"/>
      <c r="U603" s="21" t="s">
        <v>291</v>
      </c>
      <c r="V603" s="21">
        <v>1</v>
      </c>
    </row>
    <row r="604" spans="1:22">
      <c r="A604" s="30">
        <v>45446</v>
      </c>
      <c r="B604" s="21" t="s">
        <v>83</v>
      </c>
      <c r="C604" s="21" t="s">
        <v>280</v>
      </c>
      <c r="D604" s="21" t="s">
        <v>23</v>
      </c>
      <c r="E604" s="21" t="s">
        <v>37</v>
      </c>
      <c r="F604" s="21" t="s">
        <v>25</v>
      </c>
      <c r="G604" s="21" t="s">
        <v>26</v>
      </c>
      <c r="H604" s="21" t="s">
        <v>34</v>
      </c>
      <c r="I604" s="21" t="s">
        <v>28</v>
      </c>
      <c r="J604" s="21" t="s">
        <v>29</v>
      </c>
      <c r="K604" s="22" t="s">
        <v>39</v>
      </c>
      <c r="L604" s="21" t="s">
        <v>40</v>
      </c>
      <c r="M604" s="23">
        <v>67</v>
      </c>
      <c r="N604" s="21" t="s">
        <v>79</v>
      </c>
      <c r="O604" s="21"/>
      <c r="P604" s="21" t="s">
        <v>37</v>
      </c>
      <c r="Q604" s="21" t="s">
        <v>39</v>
      </c>
      <c r="R604" s="21" t="s">
        <v>40</v>
      </c>
      <c r="S604" s="23">
        <v>38</v>
      </c>
      <c r="T604" s="33"/>
      <c r="U604" s="21" t="s">
        <v>295</v>
      </c>
      <c r="V604" s="21">
        <v>1</v>
      </c>
    </row>
    <row r="605" spans="1:22">
      <c r="A605" s="30">
        <v>45448</v>
      </c>
      <c r="B605" s="21" t="s">
        <v>55</v>
      </c>
      <c r="C605" s="21" t="s">
        <v>279</v>
      </c>
      <c r="D605" s="21" t="s">
        <v>23</v>
      </c>
      <c r="E605" s="21" t="s">
        <v>37</v>
      </c>
      <c r="F605" s="21" t="s">
        <v>25</v>
      </c>
      <c r="G605" s="21" t="s">
        <v>26</v>
      </c>
      <c r="H605" s="21" t="s">
        <v>38</v>
      </c>
      <c r="I605" s="21" t="s">
        <v>28</v>
      </c>
      <c r="J605" s="21" t="s">
        <v>29</v>
      </c>
      <c r="K605" s="22" t="s">
        <v>39</v>
      </c>
      <c r="L605" s="21" t="s">
        <v>40</v>
      </c>
      <c r="M605" s="23">
        <v>47</v>
      </c>
      <c r="N605" s="21" t="s">
        <v>189</v>
      </c>
      <c r="O605" s="21" t="s">
        <v>28</v>
      </c>
      <c r="P605" s="21" t="s">
        <v>29</v>
      </c>
      <c r="Q605" s="21" t="s">
        <v>39</v>
      </c>
      <c r="R605" s="21" t="s">
        <v>40</v>
      </c>
      <c r="S605" s="23">
        <v>66</v>
      </c>
      <c r="T605" s="33"/>
      <c r="U605" s="21" t="s">
        <v>293</v>
      </c>
      <c r="V605" s="21">
        <v>1</v>
      </c>
    </row>
    <row r="606" spans="1:22">
      <c r="A606" s="30">
        <v>45450</v>
      </c>
      <c r="B606" s="21" t="s">
        <v>33</v>
      </c>
      <c r="C606" s="21" t="s">
        <v>285</v>
      </c>
      <c r="D606" s="21" t="s">
        <v>23</v>
      </c>
      <c r="E606" s="21" t="s">
        <v>37</v>
      </c>
      <c r="F606" s="21" t="s">
        <v>25</v>
      </c>
      <c r="G606" s="21" t="s">
        <v>26</v>
      </c>
      <c r="H606" s="21" t="s">
        <v>38</v>
      </c>
      <c r="I606" s="21" t="s">
        <v>28</v>
      </c>
      <c r="J606" s="21" t="s">
        <v>37</v>
      </c>
      <c r="K606" s="22" t="s">
        <v>39</v>
      </c>
      <c r="L606" s="21" t="s">
        <v>40</v>
      </c>
      <c r="M606" s="23">
        <v>49</v>
      </c>
      <c r="N606" s="21" t="s">
        <v>32</v>
      </c>
      <c r="O606" s="21" t="s">
        <v>28</v>
      </c>
      <c r="P606" s="21" t="s">
        <v>29</v>
      </c>
      <c r="Q606" s="21" t="s">
        <v>39</v>
      </c>
      <c r="R606" s="21" t="s">
        <v>40</v>
      </c>
      <c r="S606" s="23">
        <v>74</v>
      </c>
      <c r="T606" s="33"/>
      <c r="U606" s="21" t="s">
        <v>293</v>
      </c>
      <c r="V606" s="21">
        <v>1</v>
      </c>
    </row>
    <row r="607" spans="1:22">
      <c r="A607" s="30">
        <v>45450</v>
      </c>
      <c r="B607" s="21" t="s">
        <v>122</v>
      </c>
      <c r="C607" s="21" t="s">
        <v>278</v>
      </c>
      <c r="D607" s="21" t="s">
        <v>23</v>
      </c>
      <c r="E607" s="21" t="s">
        <v>37</v>
      </c>
      <c r="F607" s="21" t="s">
        <v>25</v>
      </c>
      <c r="G607" s="21" t="s">
        <v>26</v>
      </c>
      <c r="H607" s="21" t="s">
        <v>38</v>
      </c>
      <c r="I607" s="21" t="s">
        <v>28</v>
      </c>
      <c r="J607" s="21" t="s">
        <v>37</v>
      </c>
      <c r="K607" s="22" t="s">
        <v>39</v>
      </c>
      <c r="L607" s="21" t="s">
        <v>40</v>
      </c>
      <c r="M607" s="23">
        <v>29</v>
      </c>
      <c r="N607" s="21" t="s">
        <v>38</v>
      </c>
      <c r="O607" s="21" t="s">
        <v>28</v>
      </c>
      <c r="P607" s="21" t="s">
        <v>37</v>
      </c>
      <c r="Q607" s="21" t="s">
        <v>39</v>
      </c>
      <c r="R607" s="21" t="s">
        <v>40</v>
      </c>
      <c r="S607" s="23">
        <v>44</v>
      </c>
      <c r="T607" s="33"/>
      <c r="U607" s="21" t="s">
        <v>291</v>
      </c>
      <c r="V607" s="21">
        <v>1</v>
      </c>
    </row>
    <row r="608" spans="1:22">
      <c r="A608" s="30">
        <v>45450</v>
      </c>
      <c r="B608" s="21" t="s">
        <v>73</v>
      </c>
      <c r="C608" s="21" t="s">
        <v>278</v>
      </c>
      <c r="D608" s="21" t="s">
        <v>23</v>
      </c>
      <c r="E608" s="21" t="s">
        <v>37</v>
      </c>
      <c r="F608" s="21" t="s">
        <v>25</v>
      </c>
      <c r="G608" s="21" t="s">
        <v>26</v>
      </c>
      <c r="H608" s="21" t="s">
        <v>38</v>
      </c>
      <c r="I608" s="21" t="s">
        <v>28</v>
      </c>
      <c r="J608" s="21" t="s">
        <v>37</v>
      </c>
      <c r="K608" s="22" t="s">
        <v>39</v>
      </c>
      <c r="L608" s="21" t="s">
        <v>40</v>
      </c>
      <c r="M608" s="23">
        <v>67</v>
      </c>
      <c r="N608" s="21" t="s">
        <v>38</v>
      </c>
      <c r="O608" s="21" t="s">
        <v>28</v>
      </c>
      <c r="P608" s="21" t="s">
        <v>37</v>
      </c>
      <c r="Q608" s="21" t="s">
        <v>39</v>
      </c>
      <c r="R608" s="21" t="s">
        <v>40</v>
      </c>
      <c r="S608" s="23">
        <v>51</v>
      </c>
      <c r="T608" s="33"/>
      <c r="U608" s="21" t="s">
        <v>295</v>
      </c>
      <c r="V608" s="21">
        <v>1</v>
      </c>
    </row>
    <row r="609" spans="1:22">
      <c r="A609" s="30">
        <v>45454</v>
      </c>
      <c r="B609" s="21" t="s">
        <v>36</v>
      </c>
      <c r="C609" s="21" t="s">
        <v>276</v>
      </c>
      <c r="D609" s="21" t="s">
        <v>23</v>
      </c>
      <c r="E609" s="21" t="s">
        <v>37</v>
      </c>
      <c r="F609" s="21" t="s">
        <v>25</v>
      </c>
      <c r="G609" s="21" t="s">
        <v>26</v>
      </c>
      <c r="H609" s="21" t="s">
        <v>27</v>
      </c>
      <c r="I609" s="21" t="s">
        <v>28</v>
      </c>
      <c r="J609" s="21" t="s">
        <v>29</v>
      </c>
      <c r="K609" s="22" t="s">
        <v>39</v>
      </c>
      <c r="L609" s="21" t="s">
        <v>40</v>
      </c>
      <c r="M609" s="23">
        <v>36</v>
      </c>
      <c r="N609" s="21" t="s">
        <v>38</v>
      </c>
      <c r="O609" s="21" t="s">
        <v>28</v>
      </c>
      <c r="P609" s="21" t="s">
        <v>37</v>
      </c>
      <c r="Q609" s="21" t="s">
        <v>39</v>
      </c>
      <c r="R609" s="21" t="s">
        <v>40</v>
      </c>
      <c r="S609" s="23">
        <v>28</v>
      </c>
      <c r="T609" s="33"/>
      <c r="U609" s="43" t="s">
        <v>292</v>
      </c>
      <c r="V609" s="21">
        <v>1</v>
      </c>
    </row>
    <row r="610" spans="1:22">
      <c r="A610" s="30">
        <v>45454</v>
      </c>
      <c r="B610" s="21" t="s">
        <v>190</v>
      </c>
      <c r="C610" s="21" t="s">
        <v>283</v>
      </c>
      <c r="D610" s="21" t="s">
        <v>23</v>
      </c>
      <c r="E610" s="21" t="s">
        <v>37</v>
      </c>
      <c r="F610" s="21" t="s">
        <v>25</v>
      </c>
      <c r="G610" s="21" t="s">
        <v>26</v>
      </c>
      <c r="H610" s="21" t="s">
        <v>41</v>
      </c>
      <c r="I610" s="21" t="s">
        <v>28</v>
      </c>
      <c r="J610" s="21" t="s">
        <v>29</v>
      </c>
      <c r="K610" s="22" t="s">
        <v>39</v>
      </c>
      <c r="L610" s="21" t="s">
        <v>40</v>
      </c>
      <c r="M610" s="23">
        <v>48</v>
      </c>
      <c r="N610" s="21" t="s">
        <v>27</v>
      </c>
      <c r="O610" s="21" t="s">
        <v>28</v>
      </c>
      <c r="P610" s="21" t="s">
        <v>37</v>
      </c>
      <c r="Q610" s="21" t="s">
        <v>39</v>
      </c>
      <c r="R610" s="21" t="s">
        <v>40</v>
      </c>
      <c r="S610" s="23">
        <v>62</v>
      </c>
      <c r="T610" s="33"/>
      <c r="U610" s="21" t="s">
        <v>293</v>
      </c>
      <c r="V610" s="21">
        <v>1</v>
      </c>
    </row>
    <row r="611" spans="1:22">
      <c r="A611" s="30">
        <v>45457</v>
      </c>
      <c r="B611" s="21" t="s">
        <v>33</v>
      </c>
      <c r="C611" s="21" t="s">
        <v>285</v>
      </c>
      <c r="D611" s="21" t="s">
        <v>23</v>
      </c>
      <c r="E611" s="21" t="s">
        <v>56</v>
      </c>
      <c r="F611" s="21" t="s">
        <v>25</v>
      </c>
      <c r="G611" s="21" t="s">
        <v>26</v>
      </c>
      <c r="H611" s="21" t="s">
        <v>34</v>
      </c>
      <c r="I611" s="21" t="s">
        <v>28</v>
      </c>
      <c r="J611" s="21" t="s">
        <v>37</v>
      </c>
      <c r="K611" s="22" t="s">
        <v>39</v>
      </c>
      <c r="L611" s="21" t="s">
        <v>40</v>
      </c>
      <c r="M611" s="23">
        <v>21</v>
      </c>
      <c r="N611" s="21" t="s">
        <v>38</v>
      </c>
      <c r="O611" s="21" t="s">
        <v>28</v>
      </c>
      <c r="P611" s="21" t="s">
        <v>56</v>
      </c>
      <c r="Q611" s="21" t="s">
        <v>30</v>
      </c>
      <c r="R611" s="21" t="s">
        <v>288</v>
      </c>
      <c r="S611" s="23">
        <v>85</v>
      </c>
      <c r="T611" s="33"/>
      <c r="U611" s="21" t="s">
        <v>290</v>
      </c>
      <c r="V611" s="21">
        <v>1</v>
      </c>
    </row>
    <row r="612" spans="1:22">
      <c r="A612" s="30">
        <v>45463</v>
      </c>
      <c r="B612" s="21" t="s">
        <v>36</v>
      </c>
      <c r="C612" s="21" t="s">
        <v>276</v>
      </c>
      <c r="D612" s="21" t="s">
        <v>23</v>
      </c>
      <c r="E612" s="21" t="s">
        <v>37</v>
      </c>
      <c r="F612" s="21" t="s">
        <v>50</v>
      </c>
      <c r="G612" s="21" t="s">
        <v>26</v>
      </c>
      <c r="H612" s="21" t="s">
        <v>34</v>
      </c>
      <c r="I612" s="21" t="s">
        <v>28</v>
      </c>
      <c r="J612" s="21" t="s">
        <v>29</v>
      </c>
      <c r="K612" s="22" t="s">
        <v>39</v>
      </c>
      <c r="L612" s="21" t="s">
        <v>40</v>
      </c>
      <c r="M612" s="23">
        <v>59</v>
      </c>
      <c r="N612" s="21" t="s">
        <v>288</v>
      </c>
      <c r="O612" s="21" t="s">
        <v>288</v>
      </c>
      <c r="P612" s="21" t="s">
        <v>288</v>
      </c>
      <c r="Q612" s="21" t="s">
        <v>288</v>
      </c>
      <c r="R612" s="21" t="s">
        <v>288</v>
      </c>
      <c r="S612" s="23" t="s">
        <v>288</v>
      </c>
      <c r="T612" s="33" t="s">
        <v>18</v>
      </c>
      <c r="U612" s="21" t="s">
        <v>294</v>
      </c>
      <c r="V612" s="21">
        <v>1</v>
      </c>
    </row>
    <row r="613" spans="1:22">
      <c r="A613" s="30">
        <v>45464</v>
      </c>
      <c r="B613" s="21" t="s">
        <v>94</v>
      </c>
      <c r="C613" s="21" t="s">
        <v>280</v>
      </c>
      <c r="D613" s="21" t="s">
        <v>51</v>
      </c>
      <c r="E613" s="21" t="s">
        <v>37</v>
      </c>
      <c r="F613" s="21" t="s">
        <v>50</v>
      </c>
      <c r="G613" s="21" t="s">
        <v>275</v>
      </c>
      <c r="H613" s="21" t="s">
        <v>38</v>
      </c>
      <c r="I613" s="21" t="s">
        <v>28</v>
      </c>
      <c r="J613" s="21" t="s">
        <v>29</v>
      </c>
      <c r="K613" s="22" t="s">
        <v>39</v>
      </c>
      <c r="L613" s="21" t="s">
        <v>40</v>
      </c>
      <c r="M613" s="23">
        <v>30</v>
      </c>
      <c r="N613" s="21" t="s">
        <v>288</v>
      </c>
      <c r="O613" s="21" t="s">
        <v>288</v>
      </c>
      <c r="P613" s="21" t="s">
        <v>288</v>
      </c>
      <c r="Q613" s="21" t="s">
        <v>288</v>
      </c>
      <c r="R613" s="21" t="s">
        <v>288</v>
      </c>
      <c r="S613" s="23" t="s">
        <v>288</v>
      </c>
      <c r="T613" s="33" t="s">
        <v>18</v>
      </c>
      <c r="U613" s="21" t="s">
        <v>291</v>
      </c>
      <c r="V613" s="21">
        <v>1</v>
      </c>
    </row>
    <row r="614" spans="1:22">
      <c r="A614" s="30">
        <v>45466</v>
      </c>
      <c r="B614" s="21" t="s">
        <v>49</v>
      </c>
      <c r="C614" s="21" t="s">
        <v>285</v>
      </c>
      <c r="D614" s="21" t="s">
        <v>23</v>
      </c>
      <c r="E614" s="21" t="s">
        <v>37</v>
      </c>
      <c r="F614" s="21" t="s">
        <v>52</v>
      </c>
      <c r="G614" s="21" t="s">
        <v>26</v>
      </c>
      <c r="H614" s="21" t="s">
        <v>57</v>
      </c>
      <c r="I614" s="21" t="s">
        <v>141</v>
      </c>
      <c r="J614" s="21" t="s">
        <v>29</v>
      </c>
      <c r="K614" s="22" t="s">
        <v>39</v>
      </c>
      <c r="L614" s="21" t="s">
        <v>40</v>
      </c>
      <c r="M614" s="23">
        <v>48</v>
      </c>
      <c r="N614" s="21" t="s">
        <v>288</v>
      </c>
      <c r="O614" s="21" t="s">
        <v>288</v>
      </c>
      <c r="P614" s="21" t="s">
        <v>288</v>
      </c>
      <c r="Q614" s="21" t="s">
        <v>288</v>
      </c>
      <c r="R614" s="21" t="s">
        <v>288</v>
      </c>
      <c r="S614" s="23" t="s">
        <v>288</v>
      </c>
      <c r="T614" s="33"/>
      <c r="U614" s="21" t="s">
        <v>293</v>
      </c>
      <c r="V614" s="21">
        <v>1</v>
      </c>
    </row>
    <row r="615" spans="1:22">
      <c r="A615" s="30">
        <v>45466</v>
      </c>
      <c r="B615" s="21" t="s">
        <v>49</v>
      </c>
      <c r="C615" s="21" t="s">
        <v>285</v>
      </c>
      <c r="D615" s="21" t="s">
        <v>23</v>
      </c>
      <c r="E615" s="21" t="s">
        <v>37</v>
      </c>
      <c r="F615" s="21" t="s">
        <v>25</v>
      </c>
      <c r="G615" s="21" t="s">
        <v>26</v>
      </c>
      <c r="H615" s="21" t="s">
        <v>38</v>
      </c>
      <c r="I615" s="21" t="s">
        <v>28</v>
      </c>
      <c r="J615" s="21" t="s">
        <v>37</v>
      </c>
      <c r="K615" s="22" t="s">
        <v>39</v>
      </c>
      <c r="L615" s="21" t="s">
        <v>40</v>
      </c>
      <c r="M615" s="23">
        <v>19</v>
      </c>
      <c r="N615" s="21" t="s">
        <v>57</v>
      </c>
      <c r="O615" s="21" t="s">
        <v>141</v>
      </c>
      <c r="P615" s="21" t="s">
        <v>29</v>
      </c>
      <c r="Q615" s="21" t="s">
        <v>39</v>
      </c>
      <c r="R615" s="21" t="s">
        <v>40</v>
      </c>
      <c r="S615" s="23">
        <v>41</v>
      </c>
      <c r="T615" s="33"/>
      <c r="U615" s="21" t="s">
        <v>290</v>
      </c>
      <c r="V615" s="21">
        <v>1</v>
      </c>
    </row>
    <row r="616" spans="1:22">
      <c r="A616" s="30">
        <v>45469</v>
      </c>
      <c r="B616" s="21" t="s">
        <v>191</v>
      </c>
      <c r="C616" s="21" t="s">
        <v>278</v>
      </c>
      <c r="D616" s="21" t="s">
        <v>51</v>
      </c>
      <c r="E616" s="21" t="s">
        <v>37</v>
      </c>
      <c r="F616" s="21" t="s">
        <v>25</v>
      </c>
      <c r="G616" s="21" t="s">
        <v>26</v>
      </c>
      <c r="H616" s="21" t="s">
        <v>38</v>
      </c>
      <c r="I616" s="21" t="s">
        <v>28</v>
      </c>
      <c r="J616" s="21" t="s">
        <v>37</v>
      </c>
      <c r="K616" s="22" t="s">
        <v>39</v>
      </c>
      <c r="L616" s="21" t="s">
        <v>40</v>
      </c>
      <c r="M616" s="23">
        <v>27</v>
      </c>
      <c r="N616" s="21" t="s">
        <v>34</v>
      </c>
      <c r="O616" s="21" t="s">
        <v>28</v>
      </c>
      <c r="P616" s="21" t="s">
        <v>29</v>
      </c>
      <c r="Q616" s="21" t="s">
        <v>39</v>
      </c>
      <c r="R616" s="21" t="s">
        <v>40</v>
      </c>
      <c r="S616" s="23">
        <v>34</v>
      </c>
      <c r="T616" s="33"/>
      <c r="U616" s="21" t="s">
        <v>291</v>
      </c>
      <c r="V616" s="21">
        <v>1</v>
      </c>
    </row>
    <row r="617" spans="1:22">
      <c r="A617" s="30">
        <v>45469</v>
      </c>
      <c r="B617" s="21" t="s">
        <v>78</v>
      </c>
      <c r="C617" s="21" t="s">
        <v>283</v>
      </c>
      <c r="D617" s="21" t="s">
        <v>23</v>
      </c>
      <c r="E617" s="21" t="s">
        <v>37</v>
      </c>
      <c r="F617" s="21" t="s">
        <v>25</v>
      </c>
      <c r="G617" s="21" t="s">
        <v>26</v>
      </c>
      <c r="H617" s="21" t="s">
        <v>41</v>
      </c>
      <c r="I617" s="21" t="s">
        <v>141</v>
      </c>
      <c r="J617" s="21" t="s">
        <v>29</v>
      </c>
      <c r="K617" s="22" t="s">
        <v>39</v>
      </c>
      <c r="L617" s="21" t="s">
        <v>40</v>
      </c>
      <c r="M617" s="23">
        <v>21</v>
      </c>
      <c r="N617" s="21" t="s">
        <v>135</v>
      </c>
      <c r="O617" s="21" t="s">
        <v>141</v>
      </c>
      <c r="P617" s="21" t="s">
        <v>29</v>
      </c>
      <c r="Q617" s="21" t="s">
        <v>39</v>
      </c>
      <c r="R617" s="21" t="s">
        <v>40</v>
      </c>
      <c r="S617" s="23">
        <v>31</v>
      </c>
      <c r="T617" s="33"/>
      <c r="U617" s="21" t="s">
        <v>290</v>
      </c>
      <c r="V617" s="21">
        <v>1</v>
      </c>
    </row>
    <row r="618" spans="1:22">
      <c r="A618" s="30">
        <v>45471</v>
      </c>
      <c r="B618" s="21" t="s">
        <v>33</v>
      </c>
      <c r="C618" s="21" t="s">
        <v>285</v>
      </c>
      <c r="D618" s="21" t="s">
        <v>23</v>
      </c>
      <c r="E618" s="21" t="s">
        <v>37</v>
      </c>
      <c r="F618" s="21" t="s">
        <v>25</v>
      </c>
      <c r="G618" s="21" t="s">
        <v>26</v>
      </c>
      <c r="H618" s="21" t="s">
        <v>27</v>
      </c>
      <c r="I618" s="21" t="s">
        <v>28</v>
      </c>
      <c r="J618" s="21" t="s">
        <v>29</v>
      </c>
      <c r="K618" s="22" t="s">
        <v>39</v>
      </c>
      <c r="L618" s="21" t="s">
        <v>40</v>
      </c>
      <c r="M618" s="23">
        <v>28</v>
      </c>
      <c r="N618" s="21" t="s">
        <v>38</v>
      </c>
      <c r="O618" s="21" t="s">
        <v>28</v>
      </c>
      <c r="P618" s="21" t="s">
        <v>37</v>
      </c>
      <c r="Q618" s="21" t="s">
        <v>39</v>
      </c>
      <c r="R618" s="21" t="s">
        <v>40</v>
      </c>
      <c r="S618" s="23">
        <v>52</v>
      </c>
      <c r="T618" s="33"/>
      <c r="U618" s="21" t="s">
        <v>291</v>
      </c>
      <c r="V618" s="21">
        <v>1</v>
      </c>
    </row>
    <row r="619" spans="1:22">
      <c r="A619" s="30">
        <v>45472</v>
      </c>
      <c r="B619" s="21" t="s">
        <v>49</v>
      </c>
      <c r="C619" s="21" t="s">
        <v>285</v>
      </c>
      <c r="D619" s="21" t="s">
        <v>23</v>
      </c>
      <c r="E619" s="21" t="s">
        <v>56</v>
      </c>
      <c r="F619" s="21" t="s">
        <v>52</v>
      </c>
      <c r="G619" s="21" t="s">
        <v>26</v>
      </c>
      <c r="H619" s="21" t="s">
        <v>38</v>
      </c>
      <c r="I619" s="21" t="s">
        <v>28</v>
      </c>
      <c r="J619" s="21" t="s">
        <v>56</v>
      </c>
      <c r="K619" s="22" t="s">
        <v>30</v>
      </c>
      <c r="L619" s="21"/>
      <c r="M619" s="23">
        <v>29</v>
      </c>
      <c r="N619" s="21" t="s">
        <v>288</v>
      </c>
      <c r="O619" s="21" t="s">
        <v>288</v>
      </c>
      <c r="P619" s="21" t="s">
        <v>288</v>
      </c>
      <c r="Q619" s="21" t="s">
        <v>288</v>
      </c>
      <c r="R619" s="21" t="s">
        <v>288</v>
      </c>
      <c r="S619" s="23" t="s">
        <v>288</v>
      </c>
      <c r="T619" s="33"/>
      <c r="U619" s="21" t="s">
        <v>291</v>
      </c>
      <c r="V619" s="21">
        <v>1</v>
      </c>
    </row>
    <row r="620" spans="1:22">
      <c r="A620" s="30">
        <v>45473</v>
      </c>
      <c r="B620" s="21" t="s">
        <v>69</v>
      </c>
      <c r="C620" s="21" t="s">
        <v>278</v>
      </c>
      <c r="D620" s="21" t="s">
        <v>23</v>
      </c>
      <c r="E620" s="21" t="s">
        <v>37</v>
      </c>
      <c r="F620" s="21" t="s">
        <v>50</v>
      </c>
      <c r="G620" s="21" t="s">
        <v>275</v>
      </c>
      <c r="H620" s="21" t="s">
        <v>38</v>
      </c>
      <c r="I620" s="21" t="s">
        <v>28</v>
      </c>
      <c r="J620" s="21" t="s">
        <v>37</v>
      </c>
      <c r="K620" s="22" t="s">
        <v>39</v>
      </c>
      <c r="L620" s="21" t="s">
        <v>40</v>
      </c>
      <c r="M620" s="23">
        <v>28</v>
      </c>
      <c r="N620" s="21" t="s">
        <v>288</v>
      </c>
      <c r="O620" s="21" t="s">
        <v>288</v>
      </c>
      <c r="P620" s="21" t="s">
        <v>288</v>
      </c>
      <c r="Q620" s="21" t="s">
        <v>288</v>
      </c>
      <c r="R620" s="21" t="s">
        <v>288</v>
      </c>
      <c r="S620" s="23" t="s">
        <v>288</v>
      </c>
      <c r="T620" s="33" t="s">
        <v>18</v>
      </c>
      <c r="U620" s="21" t="s">
        <v>291</v>
      </c>
      <c r="V620" s="21">
        <v>1</v>
      </c>
    </row>
    <row r="621" spans="1:22">
      <c r="A621" s="30">
        <v>45473</v>
      </c>
      <c r="B621" s="21" t="s">
        <v>192</v>
      </c>
      <c r="C621" s="21" t="s">
        <v>278</v>
      </c>
      <c r="D621" s="21" t="s">
        <v>23</v>
      </c>
      <c r="E621" s="21" t="s">
        <v>37</v>
      </c>
      <c r="F621" s="21" t="s">
        <v>25</v>
      </c>
      <c r="G621" s="21" t="s">
        <v>26</v>
      </c>
      <c r="H621" s="21" t="s">
        <v>34</v>
      </c>
      <c r="I621" s="21" t="s">
        <v>141</v>
      </c>
      <c r="J621" s="21" t="s">
        <v>37</v>
      </c>
      <c r="K621" s="22" t="s">
        <v>39</v>
      </c>
      <c r="L621" s="21" t="s">
        <v>40</v>
      </c>
      <c r="M621" s="23">
        <v>62</v>
      </c>
      <c r="N621" s="21" t="s">
        <v>38</v>
      </c>
      <c r="O621" s="21" t="s">
        <v>28</v>
      </c>
      <c r="P621" s="21" t="s">
        <v>37</v>
      </c>
      <c r="Q621" s="21" t="s">
        <v>288</v>
      </c>
      <c r="R621" s="21" t="s">
        <v>288</v>
      </c>
      <c r="S621" s="23">
        <v>23</v>
      </c>
      <c r="T621" s="33"/>
      <c r="U621" s="21" t="s">
        <v>294</v>
      </c>
      <c r="V621" s="21">
        <v>1</v>
      </c>
    </row>
    <row r="622" spans="1:22">
      <c r="A622" s="30">
        <v>45474</v>
      </c>
      <c r="B622" s="21" t="s">
        <v>33</v>
      </c>
      <c r="C622" s="21" t="s">
        <v>285</v>
      </c>
      <c r="D622" s="21" t="s">
        <v>23</v>
      </c>
      <c r="E622" s="21" t="s">
        <v>37</v>
      </c>
      <c r="F622" s="21" t="s">
        <v>25</v>
      </c>
      <c r="G622" s="21" t="s">
        <v>26</v>
      </c>
      <c r="H622" s="21" t="s">
        <v>38</v>
      </c>
      <c r="I622" s="21" t="s">
        <v>28</v>
      </c>
      <c r="J622" s="21" t="s">
        <v>29</v>
      </c>
      <c r="K622" s="22" t="s">
        <v>39</v>
      </c>
      <c r="L622" s="21" t="s">
        <v>40</v>
      </c>
      <c r="M622" s="23">
        <v>44</v>
      </c>
      <c r="N622" s="21" t="s">
        <v>288</v>
      </c>
      <c r="O622" s="21" t="s">
        <v>288</v>
      </c>
      <c r="P622" s="21" t="s">
        <v>288</v>
      </c>
      <c r="Q622" s="21" t="s">
        <v>288</v>
      </c>
      <c r="R622" s="21" t="s">
        <v>288</v>
      </c>
      <c r="S622" s="23" t="s">
        <v>288</v>
      </c>
      <c r="T622" s="33" t="s">
        <v>18</v>
      </c>
      <c r="U622" s="43" t="s">
        <v>292</v>
      </c>
      <c r="V622" s="21">
        <v>1</v>
      </c>
    </row>
    <row r="623" spans="1:22">
      <c r="A623" s="30">
        <v>45474</v>
      </c>
      <c r="B623" s="21" t="s">
        <v>33</v>
      </c>
      <c r="C623" s="21" t="s">
        <v>285</v>
      </c>
      <c r="D623" s="21" t="s">
        <v>23</v>
      </c>
      <c r="E623" s="21" t="s">
        <v>37</v>
      </c>
      <c r="F623" s="21" t="s">
        <v>50</v>
      </c>
      <c r="G623" s="21" t="s">
        <v>26</v>
      </c>
      <c r="H623" s="21" t="s">
        <v>41</v>
      </c>
      <c r="I623" s="21" t="s">
        <v>141</v>
      </c>
      <c r="J623" s="21" t="s">
        <v>29</v>
      </c>
      <c r="K623" s="22" t="s">
        <v>39</v>
      </c>
      <c r="L623" s="21" t="s">
        <v>40</v>
      </c>
      <c r="M623" s="23">
        <v>46</v>
      </c>
      <c r="N623" s="21" t="s">
        <v>288</v>
      </c>
      <c r="O623" s="21" t="s">
        <v>288</v>
      </c>
      <c r="P623" s="21" t="s">
        <v>288</v>
      </c>
      <c r="Q623" s="21" t="s">
        <v>288</v>
      </c>
      <c r="R623" s="21" t="s">
        <v>288</v>
      </c>
      <c r="S623" s="23" t="s">
        <v>288</v>
      </c>
      <c r="T623" s="33" t="s">
        <v>18</v>
      </c>
      <c r="U623" s="21" t="s">
        <v>293</v>
      </c>
      <c r="V623" s="21">
        <v>1</v>
      </c>
    </row>
    <row r="624" spans="1:22">
      <c r="A624" s="30">
        <v>45475</v>
      </c>
      <c r="B624" s="21" t="s">
        <v>193</v>
      </c>
      <c r="C624" s="21" t="s">
        <v>278</v>
      </c>
      <c r="D624" s="21" t="s">
        <v>23</v>
      </c>
      <c r="E624" s="21" t="s">
        <v>37</v>
      </c>
      <c r="F624" s="21" t="s">
        <v>25</v>
      </c>
      <c r="G624" s="21" t="s">
        <v>241</v>
      </c>
      <c r="H624" s="21" t="s">
        <v>34</v>
      </c>
      <c r="I624" s="21" t="s">
        <v>28</v>
      </c>
      <c r="J624" s="21" t="s">
        <v>37</v>
      </c>
      <c r="K624" s="22" t="s">
        <v>39</v>
      </c>
      <c r="L624" s="21" t="s">
        <v>58</v>
      </c>
      <c r="M624" s="23">
        <v>57</v>
      </c>
      <c r="N624" s="21" t="s">
        <v>288</v>
      </c>
      <c r="O624" s="21" t="s">
        <v>288</v>
      </c>
      <c r="P624" s="21" t="s">
        <v>288</v>
      </c>
      <c r="Q624" s="21" t="s">
        <v>288</v>
      </c>
      <c r="R624" s="21" t="s">
        <v>288</v>
      </c>
      <c r="S624" s="23" t="s">
        <v>288</v>
      </c>
      <c r="T624" s="33"/>
      <c r="U624" s="21" t="s">
        <v>294</v>
      </c>
      <c r="V624" s="21">
        <v>1</v>
      </c>
    </row>
    <row r="625" spans="1:22">
      <c r="A625" s="30">
        <v>45476</v>
      </c>
      <c r="B625" s="21" t="s">
        <v>31</v>
      </c>
      <c r="C625" s="21" t="s">
        <v>285</v>
      </c>
      <c r="D625" s="21" t="s">
        <v>23</v>
      </c>
      <c r="E625" s="21" t="s">
        <v>37</v>
      </c>
      <c r="F625" s="21" t="s">
        <v>25</v>
      </c>
      <c r="G625" s="21" t="s">
        <v>26</v>
      </c>
      <c r="H625" s="21" t="s">
        <v>38</v>
      </c>
      <c r="I625" s="21" t="s">
        <v>28</v>
      </c>
      <c r="J625" s="21" t="s">
        <v>37</v>
      </c>
      <c r="K625" s="22" t="s">
        <v>39</v>
      </c>
      <c r="L625" s="21" t="s">
        <v>40</v>
      </c>
      <c r="M625" s="23">
        <v>33</v>
      </c>
      <c r="N625" s="21" t="s">
        <v>79</v>
      </c>
      <c r="O625" s="21" t="s">
        <v>28</v>
      </c>
      <c r="P625" s="21" t="s">
        <v>37</v>
      </c>
      <c r="Q625" s="21" t="s">
        <v>39</v>
      </c>
      <c r="R625" s="21" t="s">
        <v>40</v>
      </c>
      <c r="S625" s="23">
        <v>66</v>
      </c>
      <c r="T625" s="33"/>
      <c r="U625" s="21" t="s">
        <v>291</v>
      </c>
      <c r="V625" s="21">
        <v>1</v>
      </c>
    </row>
    <row r="626" spans="1:22">
      <c r="A626" s="30">
        <v>45476</v>
      </c>
      <c r="B626" s="21" t="s">
        <v>70</v>
      </c>
      <c r="C626" s="21" t="s">
        <v>276</v>
      </c>
      <c r="D626" s="21" t="s">
        <v>23</v>
      </c>
      <c r="E626" s="21" t="s">
        <v>37</v>
      </c>
      <c r="F626" s="21" t="s">
        <v>25</v>
      </c>
      <c r="G626" s="21" t="s">
        <v>26</v>
      </c>
      <c r="H626" s="21" t="s">
        <v>38</v>
      </c>
      <c r="I626" s="21" t="s">
        <v>28</v>
      </c>
      <c r="J626" s="21" t="s">
        <v>37</v>
      </c>
      <c r="K626" s="22" t="s">
        <v>39</v>
      </c>
      <c r="L626" s="21" t="s">
        <v>40</v>
      </c>
      <c r="M626" s="23">
        <v>24</v>
      </c>
      <c r="N626" s="21" t="s">
        <v>32</v>
      </c>
      <c r="O626" s="21" t="s">
        <v>28</v>
      </c>
      <c r="P626" s="21" t="s">
        <v>29</v>
      </c>
      <c r="Q626" s="21" t="s">
        <v>39</v>
      </c>
      <c r="R626" s="21" t="s">
        <v>40</v>
      </c>
      <c r="S626" s="23">
        <v>28</v>
      </c>
      <c r="T626" s="33"/>
      <c r="U626" s="21" t="s">
        <v>290</v>
      </c>
      <c r="V626" s="21">
        <v>1</v>
      </c>
    </row>
    <row r="627" spans="1:22">
      <c r="A627" s="30">
        <v>45477</v>
      </c>
      <c r="B627" s="21" t="s">
        <v>194</v>
      </c>
      <c r="C627" s="21" t="s">
        <v>277</v>
      </c>
      <c r="D627" s="21" t="s">
        <v>23</v>
      </c>
      <c r="E627" s="21" t="s">
        <v>37</v>
      </c>
      <c r="F627" s="21" t="s">
        <v>50</v>
      </c>
      <c r="G627" s="21" t="s">
        <v>26</v>
      </c>
      <c r="H627" s="21" t="s">
        <v>34</v>
      </c>
      <c r="I627" s="21" t="s">
        <v>28</v>
      </c>
      <c r="J627" s="21" t="s">
        <v>29</v>
      </c>
      <c r="K627" s="22" t="s">
        <v>39</v>
      </c>
      <c r="L627" s="21" t="s">
        <v>40</v>
      </c>
      <c r="M627" s="23">
        <v>17</v>
      </c>
      <c r="N627" s="21" t="s">
        <v>288</v>
      </c>
      <c r="O627" s="21" t="s">
        <v>288</v>
      </c>
      <c r="P627" s="21" t="s">
        <v>288</v>
      </c>
      <c r="Q627" s="21" t="s">
        <v>288</v>
      </c>
      <c r="R627" s="21" t="s">
        <v>288</v>
      </c>
      <c r="S627" s="23" t="s">
        <v>288</v>
      </c>
      <c r="T627" s="33" t="s">
        <v>18</v>
      </c>
      <c r="U627" s="21" t="s">
        <v>290</v>
      </c>
      <c r="V627" s="21">
        <v>1</v>
      </c>
    </row>
    <row r="628" spans="1:22">
      <c r="A628" s="30">
        <v>45482</v>
      </c>
      <c r="B628" s="21" t="s">
        <v>80</v>
      </c>
      <c r="C628" s="21" t="s">
        <v>283</v>
      </c>
      <c r="D628" s="21" t="s">
        <v>23</v>
      </c>
      <c r="E628" s="21" t="s">
        <v>37</v>
      </c>
      <c r="F628" s="21" t="s">
        <v>25</v>
      </c>
      <c r="G628" s="21" t="s">
        <v>26</v>
      </c>
      <c r="H628" s="21" t="s">
        <v>38</v>
      </c>
      <c r="I628" s="21" t="s">
        <v>28</v>
      </c>
      <c r="J628" s="21" t="s">
        <v>37</v>
      </c>
      <c r="K628" s="22" t="s">
        <v>39</v>
      </c>
      <c r="L628" s="21" t="s">
        <v>40</v>
      </c>
      <c r="M628" s="23">
        <v>19</v>
      </c>
      <c r="N628" s="21" t="s">
        <v>38</v>
      </c>
      <c r="O628" s="21" t="s">
        <v>28</v>
      </c>
      <c r="P628" s="21" t="s">
        <v>37</v>
      </c>
      <c r="Q628" s="21" t="s">
        <v>39</v>
      </c>
      <c r="R628" s="21" t="s">
        <v>40</v>
      </c>
      <c r="S628" s="23">
        <v>54</v>
      </c>
      <c r="T628" s="33"/>
      <c r="U628" s="21" t="s">
        <v>290</v>
      </c>
      <c r="V628" s="21">
        <v>1</v>
      </c>
    </row>
    <row r="629" spans="1:22">
      <c r="A629" s="30">
        <v>45483</v>
      </c>
      <c r="B629" s="21" t="s">
        <v>195</v>
      </c>
      <c r="C629" s="21" t="s">
        <v>285</v>
      </c>
      <c r="D629" s="21" t="s">
        <v>23</v>
      </c>
      <c r="E629" s="21" t="s">
        <v>37</v>
      </c>
      <c r="F629" s="21" t="s">
        <v>25</v>
      </c>
      <c r="G629" s="21" t="s">
        <v>26</v>
      </c>
      <c r="H629" s="21" t="s">
        <v>34</v>
      </c>
      <c r="I629" s="21" t="s">
        <v>28</v>
      </c>
      <c r="J629" s="21" t="s">
        <v>29</v>
      </c>
      <c r="K629" s="22" t="s">
        <v>39</v>
      </c>
      <c r="L629" s="21" t="s">
        <v>40</v>
      </c>
      <c r="M629" s="23">
        <v>57</v>
      </c>
      <c r="N629" s="21" t="s">
        <v>38</v>
      </c>
      <c r="O629" s="21" t="s">
        <v>28</v>
      </c>
      <c r="P629" s="21" t="s">
        <v>37</v>
      </c>
      <c r="Q629" s="21" t="s">
        <v>288</v>
      </c>
      <c r="R629" s="21" t="s">
        <v>288</v>
      </c>
      <c r="S629" s="23">
        <v>31</v>
      </c>
      <c r="T629" s="33"/>
      <c r="U629" s="21" t="s">
        <v>294</v>
      </c>
      <c r="V629" s="21">
        <v>1</v>
      </c>
    </row>
    <row r="630" spans="1:22">
      <c r="A630" s="30">
        <v>45484</v>
      </c>
      <c r="B630" s="21" t="s">
        <v>106</v>
      </c>
      <c r="C630" s="21" t="s">
        <v>281</v>
      </c>
      <c r="D630" s="21" t="s">
        <v>23</v>
      </c>
      <c r="E630" s="21" t="s">
        <v>37</v>
      </c>
      <c r="F630" s="21" t="s">
        <v>25</v>
      </c>
      <c r="G630" s="21" t="s">
        <v>26</v>
      </c>
      <c r="H630" s="21" t="s">
        <v>38</v>
      </c>
      <c r="I630" s="21" t="s">
        <v>28</v>
      </c>
      <c r="J630" s="21" t="s">
        <v>29</v>
      </c>
      <c r="K630" s="22" t="s">
        <v>39</v>
      </c>
      <c r="L630" s="21" t="s">
        <v>40</v>
      </c>
      <c r="M630" s="23">
        <v>28</v>
      </c>
      <c r="N630" s="21" t="s">
        <v>38</v>
      </c>
      <c r="O630" s="21" t="s">
        <v>28</v>
      </c>
      <c r="P630" s="21" t="s">
        <v>29</v>
      </c>
      <c r="Q630" s="21" t="s">
        <v>39</v>
      </c>
      <c r="R630" s="21" t="s">
        <v>40</v>
      </c>
      <c r="S630" s="23">
        <v>25</v>
      </c>
      <c r="T630" s="33"/>
      <c r="U630" s="21" t="s">
        <v>291</v>
      </c>
      <c r="V630" s="21">
        <v>1</v>
      </c>
    </row>
    <row r="631" spans="1:22">
      <c r="A631" s="30">
        <v>45486</v>
      </c>
      <c r="B631" s="21" t="s">
        <v>96</v>
      </c>
      <c r="C631" s="21" t="s">
        <v>278</v>
      </c>
      <c r="D631" s="21" t="s">
        <v>23</v>
      </c>
      <c r="E631" s="21" t="s">
        <v>37</v>
      </c>
      <c r="F631" s="21" t="s">
        <v>25</v>
      </c>
      <c r="G631" s="21" t="s">
        <v>26</v>
      </c>
      <c r="H631" s="21" t="s">
        <v>152</v>
      </c>
      <c r="I631" s="21" t="s">
        <v>141</v>
      </c>
      <c r="J631" s="21" t="s">
        <v>29</v>
      </c>
      <c r="K631" s="22" t="s">
        <v>39</v>
      </c>
      <c r="L631" s="21" t="s">
        <v>40</v>
      </c>
      <c r="M631" s="23">
        <v>31</v>
      </c>
      <c r="N631" s="21" t="s">
        <v>27</v>
      </c>
      <c r="O631" s="21" t="s">
        <v>28</v>
      </c>
      <c r="P631" s="21" t="s">
        <v>37</v>
      </c>
      <c r="Q631" s="21" t="s">
        <v>39</v>
      </c>
      <c r="R631" s="21" t="s">
        <v>58</v>
      </c>
      <c r="S631" s="23">
        <v>51</v>
      </c>
      <c r="T631" s="33"/>
      <c r="U631" s="21" t="s">
        <v>291</v>
      </c>
      <c r="V631" s="21">
        <v>1</v>
      </c>
    </row>
    <row r="632" spans="1:22">
      <c r="A632" s="30">
        <v>45487</v>
      </c>
      <c r="B632" s="21" t="s">
        <v>33</v>
      </c>
      <c r="C632" s="21" t="s">
        <v>285</v>
      </c>
      <c r="D632" s="21" t="s">
        <v>23</v>
      </c>
      <c r="E632" s="21" t="s">
        <v>56</v>
      </c>
      <c r="F632" s="21" t="s">
        <v>50</v>
      </c>
      <c r="G632" s="21" t="s">
        <v>275</v>
      </c>
      <c r="H632" s="21" t="s">
        <v>41</v>
      </c>
      <c r="I632" s="21" t="s">
        <v>141</v>
      </c>
      <c r="J632" s="21" t="s">
        <v>29</v>
      </c>
      <c r="K632" s="22" t="s">
        <v>39</v>
      </c>
      <c r="L632" s="21" t="s">
        <v>40</v>
      </c>
      <c r="M632" s="23">
        <v>63</v>
      </c>
      <c r="N632" s="21" t="s">
        <v>288</v>
      </c>
      <c r="O632" s="21" t="s">
        <v>288</v>
      </c>
      <c r="P632" s="21" t="s">
        <v>288</v>
      </c>
      <c r="Q632" s="21" t="s">
        <v>288</v>
      </c>
      <c r="R632" s="21" t="s">
        <v>288</v>
      </c>
      <c r="S632" s="23" t="s">
        <v>288</v>
      </c>
      <c r="T632" s="33" t="s">
        <v>18</v>
      </c>
      <c r="U632" s="21" t="s">
        <v>294</v>
      </c>
      <c r="V632" s="21">
        <v>1</v>
      </c>
    </row>
    <row r="633" spans="1:22">
      <c r="A633" s="30">
        <v>45487</v>
      </c>
      <c r="B633" s="21" t="s">
        <v>96</v>
      </c>
      <c r="C633" s="21" t="s">
        <v>278</v>
      </c>
      <c r="D633" s="21" t="s">
        <v>23</v>
      </c>
      <c r="E633" s="21" t="s">
        <v>37</v>
      </c>
      <c r="F633" s="21" t="s">
        <v>25</v>
      </c>
      <c r="G633" s="21" t="s">
        <v>26</v>
      </c>
      <c r="H633" s="21" t="s">
        <v>38</v>
      </c>
      <c r="I633" s="21" t="s">
        <v>28</v>
      </c>
      <c r="J633" s="21" t="s">
        <v>37</v>
      </c>
      <c r="K633" s="22" t="s">
        <v>39</v>
      </c>
      <c r="L633" s="21" t="s">
        <v>40</v>
      </c>
      <c r="M633" s="23">
        <v>26</v>
      </c>
      <c r="N633" s="21" t="s">
        <v>27</v>
      </c>
      <c r="O633" s="21" t="s">
        <v>28</v>
      </c>
      <c r="P633" s="21" t="s">
        <v>29</v>
      </c>
      <c r="Q633" s="21" t="s">
        <v>39</v>
      </c>
      <c r="R633" s="21" t="s">
        <v>40</v>
      </c>
      <c r="S633" s="23">
        <v>66</v>
      </c>
      <c r="T633" s="33"/>
      <c r="U633" s="21" t="s">
        <v>291</v>
      </c>
      <c r="V633" s="21">
        <v>1</v>
      </c>
    </row>
    <row r="634" spans="1:22">
      <c r="A634" s="30">
        <v>45490</v>
      </c>
      <c r="B634" s="21" t="s">
        <v>33</v>
      </c>
      <c r="C634" s="21" t="s">
        <v>285</v>
      </c>
      <c r="D634" s="21" t="s">
        <v>23</v>
      </c>
      <c r="E634" s="21" t="s">
        <v>37</v>
      </c>
      <c r="F634" s="21" t="s">
        <v>25</v>
      </c>
      <c r="G634" s="21" t="s">
        <v>26</v>
      </c>
      <c r="H634" s="21" t="s">
        <v>38</v>
      </c>
      <c r="I634" s="21" t="s">
        <v>28</v>
      </c>
      <c r="J634" s="21" t="s">
        <v>37</v>
      </c>
      <c r="K634" s="22" t="s">
        <v>39</v>
      </c>
      <c r="L634" s="21" t="s">
        <v>40</v>
      </c>
      <c r="M634" s="23">
        <v>22</v>
      </c>
      <c r="N634" s="21" t="s">
        <v>34</v>
      </c>
      <c r="O634" s="21" t="s">
        <v>28</v>
      </c>
      <c r="P634" s="21" t="s">
        <v>29</v>
      </c>
      <c r="Q634" s="21" t="s">
        <v>39</v>
      </c>
      <c r="R634" s="21" t="s">
        <v>40</v>
      </c>
      <c r="S634" s="23">
        <v>43</v>
      </c>
      <c r="T634" s="33"/>
      <c r="U634" s="21" t="s">
        <v>290</v>
      </c>
      <c r="V634" s="21">
        <v>1</v>
      </c>
    </row>
    <row r="635" spans="1:22">
      <c r="A635" s="30">
        <v>45501</v>
      </c>
      <c r="B635" s="21" t="s">
        <v>36</v>
      </c>
      <c r="C635" s="21" t="s">
        <v>276</v>
      </c>
      <c r="D635" s="21" t="s">
        <v>23</v>
      </c>
      <c r="E635" s="21" t="s">
        <v>37</v>
      </c>
      <c r="F635" s="21" t="s">
        <v>25</v>
      </c>
      <c r="G635" s="21" t="s">
        <v>26</v>
      </c>
      <c r="H635" s="21" t="s">
        <v>34</v>
      </c>
      <c r="I635" s="21" t="s">
        <v>28</v>
      </c>
      <c r="J635" s="21" t="s">
        <v>37</v>
      </c>
      <c r="K635" s="22" t="s">
        <v>39</v>
      </c>
      <c r="L635" s="21" t="s">
        <v>40</v>
      </c>
      <c r="M635" s="23">
        <v>62</v>
      </c>
      <c r="N635" s="21" t="s">
        <v>45</v>
      </c>
      <c r="O635" s="21" t="s">
        <v>28</v>
      </c>
      <c r="P635" s="21" t="s">
        <v>29</v>
      </c>
      <c r="Q635" s="21" t="s">
        <v>39</v>
      </c>
      <c r="R635" s="21" t="s">
        <v>40</v>
      </c>
      <c r="S635" s="23">
        <v>27</v>
      </c>
      <c r="T635" s="33"/>
      <c r="U635" s="21" t="s">
        <v>294</v>
      </c>
      <c r="V635" s="21">
        <v>1</v>
      </c>
    </row>
    <row r="636" spans="1:22">
      <c r="A636" s="30">
        <v>45504</v>
      </c>
      <c r="B636" s="21" t="s">
        <v>74</v>
      </c>
      <c r="C636" s="21" t="s">
        <v>280</v>
      </c>
      <c r="D636" s="21" t="s">
        <v>23</v>
      </c>
      <c r="E636" s="21" t="s">
        <v>37</v>
      </c>
      <c r="F636" s="21" t="s">
        <v>25</v>
      </c>
      <c r="G636" s="21" t="s">
        <v>26</v>
      </c>
      <c r="H636" s="21" t="s">
        <v>32</v>
      </c>
      <c r="I636" s="21" t="s">
        <v>28</v>
      </c>
      <c r="J636" s="21" t="s">
        <v>29</v>
      </c>
      <c r="K636" s="22" t="s">
        <v>39</v>
      </c>
      <c r="L636" s="21" t="s">
        <v>40</v>
      </c>
      <c r="M636" s="23">
        <v>77</v>
      </c>
      <c r="N636" s="21" t="s">
        <v>38</v>
      </c>
      <c r="O636" s="21" t="s">
        <v>28</v>
      </c>
      <c r="P636" s="21" t="s">
        <v>37</v>
      </c>
      <c r="Q636" s="21" t="s">
        <v>30</v>
      </c>
      <c r="R636" s="21" t="s">
        <v>288</v>
      </c>
      <c r="S636" s="23">
        <v>31</v>
      </c>
      <c r="T636" s="33"/>
      <c r="U636" s="21" t="s">
        <v>295</v>
      </c>
      <c r="V636" s="21">
        <v>1</v>
      </c>
    </row>
    <row r="637" spans="1:22">
      <c r="A637" s="30">
        <v>45505</v>
      </c>
      <c r="B637" s="21" t="s">
        <v>68</v>
      </c>
      <c r="C637" s="21" t="s">
        <v>277</v>
      </c>
      <c r="D637" s="21" t="s">
        <v>23</v>
      </c>
      <c r="E637" s="21" t="s">
        <v>37</v>
      </c>
      <c r="F637" s="21" t="s">
        <v>50</v>
      </c>
      <c r="G637" s="21" t="s">
        <v>26</v>
      </c>
      <c r="H637" s="21" t="s">
        <v>27</v>
      </c>
      <c r="I637" s="21" t="s">
        <v>28</v>
      </c>
      <c r="J637" s="21" t="s">
        <v>29</v>
      </c>
      <c r="K637" s="22" t="s">
        <v>39</v>
      </c>
      <c r="L637" s="21" t="s">
        <v>40</v>
      </c>
      <c r="M637" s="23">
        <v>61</v>
      </c>
      <c r="N637" s="21" t="s">
        <v>288</v>
      </c>
      <c r="O637" s="21" t="s">
        <v>288</v>
      </c>
      <c r="P637" s="21" t="s">
        <v>288</v>
      </c>
      <c r="Q637" s="21" t="s">
        <v>288</v>
      </c>
      <c r="R637" s="21" t="s">
        <v>288</v>
      </c>
      <c r="S637" s="23" t="s">
        <v>288</v>
      </c>
      <c r="T637" s="33" t="s">
        <v>18</v>
      </c>
      <c r="U637" s="21" t="s">
        <v>294</v>
      </c>
      <c r="V637" s="21">
        <v>1</v>
      </c>
    </row>
    <row r="638" spans="1:22">
      <c r="A638" s="30">
        <v>45505</v>
      </c>
      <c r="B638" s="21" t="s">
        <v>48</v>
      </c>
      <c r="C638" s="21" t="s">
        <v>281</v>
      </c>
      <c r="D638" s="21" t="s">
        <v>23</v>
      </c>
      <c r="E638" s="21" t="s">
        <v>37</v>
      </c>
      <c r="F638" s="21" t="s">
        <v>25</v>
      </c>
      <c r="G638" s="21" t="s">
        <v>26</v>
      </c>
      <c r="H638" s="21" t="s">
        <v>38</v>
      </c>
      <c r="I638" s="21" t="s">
        <v>28</v>
      </c>
      <c r="J638" s="21" t="s">
        <v>37</v>
      </c>
      <c r="K638" s="22" t="s">
        <v>39</v>
      </c>
      <c r="L638" s="21" t="s">
        <v>40</v>
      </c>
      <c r="M638" s="23">
        <v>28</v>
      </c>
      <c r="N638" s="21" t="s">
        <v>34</v>
      </c>
      <c r="O638" s="21" t="s">
        <v>28</v>
      </c>
      <c r="P638" s="21" t="s">
        <v>288</v>
      </c>
      <c r="Q638" s="21" t="s">
        <v>39</v>
      </c>
      <c r="R638" s="21" t="s">
        <v>40</v>
      </c>
      <c r="S638" s="23">
        <v>55</v>
      </c>
      <c r="T638" s="33"/>
      <c r="U638" s="21" t="s">
        <v>291</v>
      </c>
      <c r="V638" s="21">
        <v>1</v>
      </c>
    </row>
    <row r="639" spans="1:22">
      <c r="A639" s="30">
        <v>45506</v>
      </c>
      <c r="B639" s="21" t="s">
        <v>196</v>
      </c>
      <c r="C639" s="21" t="s">
        <v>286</v>
      </c>
      <c r="D639" s="21" t="s">
        <v>23</v>
      </c>
      <c r="E639" s="21" t="s">
        <v>37</v>
      </c>
      <c r="F639" s="21" t="s">
        <v>25</v>
      </c>
      <c r="G639" s="21" t="s">
        <v>26</v>
      </c>
      <c r="H639" s="21" t="s">
        <v>41</v>
      </c>
      <c r="I639" s="21" t="s">
        <v>141</v>
      </c>
      <c r="J639" s="21" t="s">
        <v>29</v>
      </c>
      <c r="K639" s="22" t="s">
        <v>39</v>
      </c>
      <c r="L639" s="21" t="s">
        <v>40</v>
      </c>
      <c r="M639" s="23">
        <v>55</v>
      </c>
      <c r="N639" s="21" t="s">
        <v>38</v>
      </c>
      <c r="O639" s="21" t="s">
        <v>28</v>
      </c>
      <c r="P639" s="21" t="s">
        <v>37</v>
      </c>
      <c r="Q639" s="21" t="s">
        <v>39</v>
      </c>
      <c r="R639" s="21" t="s">
        <v>40</v>
      </c>
      <c r="S639" s="23">
        <v>19</v>
      </c>
      <c r="T639" s="33"/>
      <c r="U639" s="21" t="s">
        <v>293</v>
      </c>
      <c r="V639" s="21">
        <v>1</v>
      </c>
    </row>
    <row r="640" spans="1:22">
      <c r="A640" s="30">
        <v>45506</v>
      </c>
      <c r="B640" s="21" t="s">
        <v>48</v>
      </c>
      <c r="C640" s="21" t="s">
        <v>281</v>
      </c>
      <c r="D640" s="21" t="s">
        <v>23</v>
      </c>
      <c r="E640" s="21" t="s">
        <v>37</v>
      </c>
      <c r="F640" s="21" t="s">
        <v>25</v>
      </c>
      <c r="G640" s="21" t="s">
        <v>26</v>
      </c>
      <c r="H640" s="21" t="s">
        <v>32</v>
      </c>
      <c r="I640" s="21" t="s">
        <v>28</v>
      </c>
      <c r="J640" s="21" t="s">
        <v>29</v>
      </c>
      <c r="K640" s="22" t="s">
        <v>39</v>
      </c>
      <c r="L640" s="21" t="s">
        <v>40</v>
      </c>
      <c r="M640" s="23">
        <v>41</v>
      </c>
      <c r="N640" s="21" t="s">
        <v>38</v>
      </c>
      <c r="O640" s="21" t="s">
        <v>28</v>
      </c>
      <c r="P640" s="21" t="s">
        <v>37</v>
      </c>
      <c r="Q640" s="21" t="s">
        <v>39</v>
      </c>
      <c r="R640" s="21" t="s">
        <v>40</v>
      </c>
      <c r="S640" s="23">
        <v>27</v>
      </c>
      <c r="T640" s="33"/>
      <c r="U640" s="43" t="s">
        <v>292</v>
      </c>
      <c r="V640" s="21">
        <v>1</v>
      </c>
    </row>
    <row r="641" spans="1:22">
      <c r="A641" s="30">
        <v>45507</v>
      </c>
      <c r="B641" s="21" t="s">
        <v>177</v>
      </c>
      <c r="C641" s="21" t="s">
        <v>281</v>
      </c>
      <c r="D641" s="21" t="s">
        <v>23</v>
      </c>
      <c r="E641" s="21" t="s">
        <v>37</v>
      </c>
      <c r="F641" s="21" t="s">
        <v>25</v>
      </c>
      <c r="G641" s="21" t="s">
        <v>26</v>
      </c>
      <c r="H641" s="21" t="s">
        <v>38</v>
      </c>
      <c r="I641" s="21" t="s">
        <v>28</v>
      </c>
      <c r="J641" s="21" t="s">
        <v>37</v>
      </c>
      <c r="K641" s="22" t="s">
        <v>39</v>
      </c>
      <c r="L641" s="21" t="s">
        <v>58</v>
      </c>
      <c r="M641" s="23">
        <v>29</v>
      </c>
      <c r="N641" s="21" t="s">
        <v>79</v>
      </c>
      <c r="O641" s="21"/>
      <c r="P641" s="21" t="s">
        <v>37</v>
      </c>
      <c r="Q641" s="21" t="s">
        <v>39</v>
      </c>
      <c r="R641" s="21" t="s">
        <v>58</v>
      </c>
      <c r="S641" s="23">
        <v>58</v>
      </c>
      <c r="T641" s="33"/>
      <c r="U641" s="21" t="s">
        <v>291</v>
      </c>
      <c r="V641" s="21">
        <v>1</v>
      </c>
    </row>
    <row r="642" spans="1:22">
      <c r="A642" s="30">
        <v>45507</v>
      </c>
      <c r="B642" s="21" t="s">
        <v>71</v>
      </c>
      <c r="C642" s="21" t="s">
        <v>279</v>
      </c>
      <c r="D642" s="21" t="s">
        <v>23</v>
      </c>
      <c r="E642" s="21" t="s">
        <v>37</v>
      </c>
      <c r="F642" s="21" t="s">
        <v>25</v>
      </c>
      <c r="G642" s="21" t="s">
        <v>26</v>
      </c>
      <c r="H642" s="21" t="s">
        <v>34</v>
      </c>
      <c r="I642" s="21" t="s">
        <v>141</v>
      </c>
      <c r="J642" s="21" t="s">
        <v>29</v>
      </c>
      <c r="K642" s="22" t="s">
        <v>39</v>
      </c>
      <c r="L642" s="21" t="s">
        <v>40</v>
      </c>
      <c r="M642" s="23">
        <v>46</v>
      </c>
      <c r="N642" s="21" t="s">
        <v>27</v>
      </c>
      <c r="O642" s="21" t="s">
        <v>28</v>
      </c>
      <c r="P642" s="21" t="s">
        <v>288</v>
      </c>
      <c r="Q642" s="21" t="s">
        <v>39</v>
      </c>
      <c r="R642" s="21" t="s">
        <v>40</v>
      </c>
      <c r="S642" s="23">
        <v>18</v>
      </c>
      <c r="T642" s="33"/>
      <c r="U642" s="21" t="s">
        <v>293</v>
      </c>
      <c r="V642" s="21">
        <v>1</v>
      </c>
    </row>
    <row r="643" spans="1:22">
      <c r="A643" s="30">
        <v>45509</v>
      </c>
      <c r="B643" s="21" t="s">
        <v>33</v>
      </c>
      <c r="C643" s="21" t="s">
        <v>285</v>
      </c>
      <c r="D643" s="21" t="s">
        <v>23</v>
      </c>
      <c r="E643" s="21" t="s">
        <v>37</v>
      </c>
      <c r="F643" s="21" t="s">
        <v>50</v>
      </c>
      <c r="G643" s="21" t="s">
        <v>275</v>
      </c>
      <c r="H643" s="21" t="s">
        <v>27</v>
      </c>
      <c r="I643" s="21" t="s">
        <v>28</v>
      </c>
      <c r="J643" s="21" t="s">
        <v>29</v>
      </c>
      <c r="K643" s="22" t="s">
        <v>39</v>
      </c>
      <c r="L643" s="21" t="s">
        <v>40</v>
      </c>
      <c r="M643" s="23">
        <v>36</v>
      </c>
      <c r="N643" s="21" t="s">
        <v>288</v>
      </c>
      <c r="O643" s="21" t="s">
        <v>288</v>
      </c>
      <c r="P643" s="21" t="s">
        <v>288</v>
      </c>
      <c r="Q643" s="21" t="s">
        <v>288</v>
      </c>
      <c r="R643" s="21" t="s">
        <v>288</v>
      </c>
      <c r="S643" s="23" t="s">
        <v>288</v>
      </c>
      <c r="T643" s="33" t="s">
        <v>18</v>
      </c>
      <c r="U643" s="43" t="s">
        <v>292</v>
      </c>
      <c r="V643" s="21">
        <v>1</v>
      </c>
    </row>
    <row r="644" spans="1:22">
      <c r="A644" s="30">
        <v>45510</v>
      </c>
      <c r="B644" s="21" t="s">
        <v>42</v>
      </c>
      <c r="C644" s="21" t="s">
        <v>280</v>
      </c>
      <c r="D644" s="21" t="s">
        <v>23</v>
      </c>
      <c r="E644" s="21" t="s">
        <v>37</v>
      </c>
      <c r="F644" s="21" t="s">
        <v>25</v>
      </c>
      <c r="G644" s="21" t="s">
        <v>26</v>
      </c>
      <c r="H644" s="21" t="s">
        <v>38</v>
      </c>
      <c r="I644" s="21" t="s">
        <v>28</v>
      </c>
      <c r="J644" s="21" t="s">
        <v>37</v>
      </c>
      <c r="K644" s="22" t="s">
        <v>39</v>
      </c>
      <c r="L644" s="21" t="s">
        <v>40</v>
      </c>
      <c r="M644" s="23">
        <v>39</v>
      </c>
      <c r="N644" s="21" t="s">
        <v>152</v>
      </c>
      <c r="O644" s="21" t="s">
        <v>141</v>
      </c>
      <c r="P644" s="21" t="s">
        <v>288</v>
      </c>
      <c r="Q644" s="21" t="s">
        <v>39</v>
      </c>
      <c r="R644" s="21" t="s">
        <v>40</v>
      </c>
      <c r="S644" s="23">
        <v>44</v>
      </c>
      <c r="T644" s="33"/>
      <c r="U644" s="43" t="s">
        <v>292</v>
      </c>
      <c r="V644" s="21">
        <v>1</v>
      </c>
    </row>
    <row r="645" spans="1:22">
      <c r="A645" s="30">
        <v>45511</v>
      </c>
      <c r="B645" s="21" t="s">
        <v>146</v>
      </c>
      <c r="C645" s="21" t="s">
        <v>280</v>
      </c>
      <c r="D645" s="21" t="s">
        <v>23</v>
      </c>
      <c r="E645" s="21" t="s">
        <v>37</v>
      </c>
      <c r="F645" s="21" t="s">
        <v>25</v>
      </c>
      <c r="G645" s="21" t="s">
        <v>26</v>
      </c>
      <c r="H645" s="21" t="s">
        <v>41</v>
      </c>
      <c r="I645" s="21" t="s">
        <v>141</v>
      </c>
      <c r="J645" s="21" t="s">
        <v>37</v>
      </c>
      <c r="K645" s="22" t="s">
        <v>39</v>
      </c>
      <c r="L645" s="21" t="s">
        <v>40</v>
      </c>
      <c r="M645" s="23">
        <v>59</v>
      </c>
      <c r="N645" s="21" t="s">
        <v>41</v>
      </c>
      <c r="O645" s="21" t="s">
        <v>28</v>
      </c>
      <c r="P645" s="21" t="s">
        <v>37</v>
      </c>
      <c r="Q645" s="21" t="s">
        <v>39</v>
      </c>
      <c r="R645" s="21" t="s">
        <v>40</v>
      </c>
      <c r="S645" s="23">
        <v>37</v>
      </c>
      <c r="T645" s="33"/>
      <c r="U645" s="21" t="s">
        <v>294</v>
      </c>
      <c r="V645" s="21">
        <v>1</v>
      </c>
    </row>
    <row r="646" spans="1:22">
      <c r="A646" s="30">
        <v>45512</v>
      </c>
      <c r="B646" s="21" t="s">
        <v>109</v>
      </c>
      <c r="C646" s="21" t="s">
        <v>277</v>
      </c>
      <c r="D646" s="21" t="s">
        <v>23</v>
      </c>
      <c r="E646" s="21" t="s">
        <v>37</v>
      </c>
      <c r="F646" s="21" t="s">
        <v>25</v>
      </c>
      <c r="G646" s="21" t="s">
        <v>26</v>
      </c>
      <c r="H646" s="21" t="s">
        <v>38</v>
      </c>
      <c r="I646" s="21" t="s">
        <v>28</v>
      </c>
      <c r="J646" s="21" t="s">
        <v>37</v>
      </c>
      <c r="K646" s="22" t="s">
        <v>39</v>
      </c>
      <c r="L646" s="21" t="s">
        <v>40</v>
      </c>
      <c r="M646" s="23">
        <v>23</v>
      </c>
      <c r="N646" s="21" t="s">
        <v>38</v>
      </c>
      <c r="O646" s="21" t="s">
        <v>28</v>
      </c>
      <c r="P646" s="21" t="s">
        <v>37</v>
      </c>
      <c r="Q646" s="21" t="s">
        <v>288</v>
      </c>
      <c r="R646" s="21" t="s">
        <v>288</v>
      </c>
      <c r="S646" s="23" t="s">
        <v>288</v>
      </c>
      <c r="T646" s="33"/>
      <c r="U646" s="21" t="s">
        <v>290</v>
      </c>
      <c r="V646" s="21">
        <v>1</v>
      </c>
    </row>
    <row r="647" spans="1:22">
      <c r="A647" s="30">
        <v>45514</v>
      </c>
      <c r="B647" s="21" t="s">
        <v>36</v>
      </c>
      <c r="C647" s="21" t="s">
        <v>276</v>
      </c>
      <c r="D647" s="21" t="s">
        <v>23</v>
      </c>
      <c r="E647" s="21" t="s">
        <v>37</v>
      </c>
      <c r="F647" s="21" t="s">
        <v>50</v>
      </c>
      <c r="G647" s="21" t="s">
        <v>275</v>
      </c>
      <c r="H647" s="21" t="s">
        <v>38</v>
      </c>
      <c r="I647" s="21" t="s">
        <v>28</v>
      </c>
      <c r="J647" s="21" t="s">
        <v>37</v>
      </c>
      <c r="K647" s="22" t="s">
        <v>39</v>
      </c>
      <c r="L647" s="21" t="s">
        <v>40</v>
      </c>
      <c r="M647" s="23">
        <v>49</v>
      </c>
      <c r="N647" s="21" t="s">
        <v>288</v>
      </c>
      <c r="O647" s="21" t="s">
        <v>288</v>
      </c>
      <c r="P647" s="21" t="s">
        <v>288</v>
      </c>
      <c r="Q647" s="21" t="s">
        <v>288</v>
      </c>
      <c r="R647" s="21" t="s">
        <v>288</v>
      </c>
      <c r="S647" s="23" t="s">
        <v>288</v>
      </c>
      <c r="T647" s="33" t="s">
        <v>18</v>
      </c>
      <c r="U647" s="21" t="s">
        <v>293</v>
      </c>
      <c r="V647" s="21">
        <v>1</v>
      </c>
    </row>
    <row r="648" spans="1:22">
      <c r="A648" s="30">
        <v>45515</v>
      </c>
      <c r="B648" s="21" t="s">
        <v>127</v>
      </c>
      <c r="C648" s="21" t="s">
        <v>285</v>
      </c>
      <c r="D648" s="21" t="s">
        <v>51</v>
      </c>
      <c r="E648" s="21" t="s">
        <v>37</v>
      </c>
      <c r="F648" s="21" t="s">
        <v>25</v>
      </c>
      <c r="G648" s="21" t="s">
        <v>26</v>
      </c>
      <c r="H648" s="21" t="s">
        <v>38</v>
      </c>
      <c r="I648" s="21" t="s">
        <v>28</v>
      </c>
      <c r="J648" s="21" t="s">
        <v>37</v>
      </c>
      <c r="K648" s="22" t="s">
        <v>39</v>
      </c>
      <c r="L648" s="21" t="s">
        <v>40</v>
      </c>
      <c r="M648" s="23">
        <v>31</v>
      </c>
      <c r="N648" s="21" t="s">
        <v>41</v>
      </c>
      <c r="O648" s="21" t="s">
        <v>141</v>
      </c>
      <c r="P648" s="21" t="s">
        <v>29</v>
      </c>
      <c r="Q648" s="21" t="s">
        <v>39</v>
      </c>
      <c r="R648" s="21" t="s">
        <v>40</v>
      </c>
      <c r="S648" s="23" t="s">
        <v>288</v>
      </c>
      <c r="T648" s="33"/>
      <c r="U648" s="21" t="s">
        <v>291</v>
      </c>
      <c r="V648" s="21">
        <v>1</v>
      </c>
    </row>
    <row r="649" spans="1:22">
      <c r="A649" s="30">
        <v>45514</v>
      </c>
      <c r="B649" s="21" t="s">
        <v>36</v>
      </c>
      <c r="C649" s="21" t="s">
        <v>276</v>
      </c>
      <c r="D649" s="21" t="s">
        <v>23</v>
      </c>
      <c r="E649" s="21" t="s">
        <v>37</v>
      </c>
      <c r="F649" s="21" t="s">
        <v>25</v>
      </c>
      <c r="G649" s="21" t="s">
        <v>26</v>
      </c>
      <c r="H649" s="21" t="s">
        <v>34</v>
      </c>
      <c r="I649" s="21" t="s">
        <v>28</v>
      </c>
      <c r="J649" s="21" t="s">
        <v>29</v>
      </c>
      <c r="K649" s="22" t="s">
        <v>39</v>
      </c>
      <c r="L649" s="21" t="s">
        <v>58</v>
      </c>
      <c r="M649" s="23">
        <v>21</v>
      </c>
      <c r="N649" s="21" t="s">
        <v>34</v>
      </c>
      <c r="O649" s="21" t="s">
        <v>28</v>
      </c>
      <c r="P649" s="21" t="s">
        <v>29</v>
      </c>
      <c r="Q649" s="21" t="s">
        <v>39</v>
      </c>
      <c r="R649" s="21" t="s">
        <v>58</v>
      </c>
      <c r="S649" s="23" t="s">
        <v>288</v>
      </c>
      <c r="T649" s="33" t="s">
        <v>18</v>
      </c>
      <c r="U649" s="21" t="s">
        <v>290</v>
      </c>
      <c r="V649" s="21">
        <v>1</v>
      </c>
    </row>
    <row r="650" spans="1:22">
      <c r="A650" s="30">
        <v>45515</v>
      </c>
      <c r="B650" s="21" t="s">
        <v>114</v>
      </c>
      <c r="C650" s="21" t="s">
        <v>278</v>
      </c>
      <c r="D650" s="21" t="s">
        <v>23</v>
      </c>
      <c r="E650" s="21" t="s">
        <v>37</v>
      </c>
      <c r="F650" s="21" t="s">
        <v>25</v>
      </c>
      <c r="G650" s="21" t="s">
        <v>26</v>
      </c>
      <c r="H650" s="21" t="s">
        <v>27</v>
      </c>
      <c r="I650" s="21" t="s">
        <v>28</v>
      </c>
      <c r="J650" s="21" t="s">
        <v>29</v>
      </c>
      <c r="K650" s="22" t="s">
        <v>30</v>
      </c>
      <c r="L650" s="21"/>
      <c r="M650" s="23">
        <v>47</v>
      </c>
      <c r="N650" s="21" t="s">
        <v>34</v>
      </c>
      <c r="O650" s="21" t="s">
        <v>28</v>
      </c>
      <c r="P650" s="21" t="s">
        <v>37</v>
      </c>
      <c r="Q650" s="21" t="s">
        <v>39</v>
      </c>
      <c r="R650" s="21" t="s">
        <v>40</v>
      </c>
      <c r="S650" s="23" t="s">
        <v>288</v>
      </c>
      <c r="T650" s="33"/>
      <c r="U650" s="21" t="s">
        <v>293</v>
      </c>
      <c r="V650" s="21">
        <v>1</v>
      </c>
    </row>
    <row r="651" spans="1:22">
      <c r="A651" s="30">
        <v>45517</v>
      </c>
      <c r="B651" s="21" t="s">
        <v>42</v>
      </c>
      <c r="C651" s="21" t="s">
        <v>280</v>
      </c>
      <c r="D651" s="21" t="s">
        <v>23</v>
      </c>
      <c r="E651" s="21" t="s">
        <v>37</v>
      </c>
      <c r="F651" s="21" t="s">
        <v>25</v>
      </c>
      <c r="G651" s="21" t="s">
        <v>26</v>
      </c>
      <c r="H651" s="21" t="s">
        <v>34</v>
      </c>
      <c r="I651" s="21" t="s">
        <v>28</v>
      </c>
      <c r="J651" s="21" t="s">
        <v>29</v>
      </c>
      <c r="K651" s="22" t="s">
        <v>39</v>
      </c>
      <c r="L651" s="21" t="s">
        <v>40</v>
      </c>
      <c r="M651" s="23">
        <v>66</v>
      </c>
      <c r="N651" s="21" t="s">
        <v>38</v>
      </c>
      <c r="O651" s="21" t="s">
        <v>28</v>
      </c>
      <c r="P651" s="21" t="s">
        <v>37</v>
      </c>
      <c r="Q651" s="21" t="s">
        <v>39</v>
      </c>
      <c r="R651" s="21" t="s">
        <v>40</v>
      </c>
      <c r="S651" s="23">
        <v>26</v>
      </c>
      <c r="T651" s="33"/>
      <c r="U651" s="21" t="s">
        <v>295</v>
      </c>
      <c r="V651" s="21">
        <v>1</v>
      </c>
    </row>
    <row r="652" spans="1:22">
      <c r="A652" s="30">
        <v>45519</v>
      </c>
      <c r="B652" s="21" t="s">
        <v>42</v>
      </c>
      <c r="C652" s="21" t="s">
        <v>280</v>
      </c>
      <c r="D652" s="21" t="s">
        <v>51</v>
      </c>
      <c r="E652" s="21" t="s">
        <v>37</v>
      </c>
      <c r="F652" s="21" t="s">
        <v>25</v>
      </c>
      <c r="G652" s="21" t="s">
        <v>26</v>
      </c>
      <c r="H652" s="21" t="s">
        <v>38</v>
      </c>
      <c r="I652" s="21" t="s">
        <v>28</v>
      </c>
      <c r="J652" s="21" t="s">
        <v>37</v>
      </c>
      <c r="K652" s="22" t="s">
        <v>39</v>
      </c>
      <c r="L652" s="21" t="s">
        <v>40</v>
      </c>
      <c r="M652" s="23">
        <v>32</v>
      </c>
      <c r="N652" s="21" t="s">
        <v>34</v>
      </c>
      <c r="O652" s="21" t="s">
        <v>28</v>
      </c>
      <c r="P652" s="21" t="s">
        <v>29</v>
      </c>
      <c r="Q652" s="21" t="s">
        <v>39</v>
      </c>
      <c r="R652" s="21" t="s">
        <v>40</v>
      </c>
      <c r="S652" s="23">
        <v>70</v>
      </c>
      <c r="T652" s="33"/>
      <c r="U652" s="21" t="s">
        <v>291</v>
      </c>
      <c r="V652" s="21">
        <v>1</v>
      </c>
    </row>
    <row r="653" spans="1:22">
      <c r="A653" s="30">
        <v>45520</v>
      </c>
      <c r="B653" s="21" t="s">
        <v>84</v>
      </c>
      <c r="C653" s="21" t="s">
        <v>280</v>
      </c>
      <c r="D653" s="21" t="s">
        <v>23</v>
      </c>
      <c r="E653" s="21" t="s">
        <v>37</v>
      </c>
      <c r="F653" s="21" t="s">
        <v>25</v>
      </c>
      <c r="G653" s="21" t="s">
        <v>26</v>
      </c>
      <c r="H653" s="21" t="s">
        <v>38</v>
      </c>
      <c r="I653" s="21" t="s">
        <v>28</v>
      </c>
      <c r="J653" s="21" t="s">
        <v>37</v>
      </c>
      <c r="K653" s="22" t="s">
        <v>39</v>
      </c>
      <c r="L653" s="21" t="s">
        <v>58</v>
      </c>
      <c r="M653" s="23">
        <v>31</v>
      </c>
      <c r="N653" s="21" t="s">
        <v>38</v>
      </c>
      <c r="O653" s="21" t="s">
        <v>28</v>
      </c>
      <c r="P653" s="21" t="s">
        <v>37</v>
      </c>
      <c r="Q653" s="21" t="s">
        <v>288</v>
      </c>
      <c r="R653" s="21" t="s">
        <v>288</v>
      </c>
      <c r="S653" s="23">
        <v>28</v>
      </c>
      <c r="T653" s="33"/>
      <c r="U653" s="21" t="s">
        <v>291</v>
      </c>
      <c r="V653" s="21">
        <v>1</v>
      </c>
    </row>
    <row r="654" spans="1:22">
      <c r="A654" s="30">
        <v>45520</v>
      </c>
      <c r="B654" s="21" t="s">
        <v>33</v>
      </c>
      <c r="C654" s="21" t="s">
        <v>285</v>
      </c>
      <c r="D654" s="21" t="s">
        <v>51</v>
      </c>
      <c r="E654" s="21" t="s">
        <v>37</v>
      </c>
      <c r="F654" s="21" t="s">
        <v>25</v>
      </c>
      <c r="G654" s="21" t="s">
        <v>26</v>
      </c>
      <c r="H654" s="21" t="s">
        <v>34</v>
      </c>
      <c r="I654" s="21" t="s">
        <v>28</v>
      </c>
      <c r="J654" s="21" t="s">
        <v>29</v>
      </c>
      <c r="K654" s="22" t="s">
        <v>39</v>
      </c>
      <c r="L654" s="21" t="s">
        <v>40</v>
      </c>
      <c r="M654" s="23">
        <v>27</v>
      </c>
      <c r="N654" s="21" t="s">
        <v>38</v>
      </c>
      <c r="O654" s="21" t="s">
        <v>28</v>
      </c>
      <c r="P654" s="21" t="s">
        <v>37</v>
      </c>
      <c r="Q654" s="21" t="s">
        <v>39</v>
      </c>
      <c r="R654" s="21" t="s">
        <v>40</v>
      </c>
      <c r="S654" s="23">
        <v>24</v>
      </c>
      <c r="T654" s="33"/>
      <c r="U654" s="21" t="s">
        <v>291</v>
      </c>
      <c r="V654" s="21">
        <v>1</v>
      </c>
    </row>
    <row r="655" spans="1:22">
      <c r="A655" s="30">
        <v>45522</v>
      </c>
      <c r="B655" s="21" t="s">
        <v>175</v>
      </c>
      <c r="C655" s="21" t="s">
        <v>283</v>
      </c>
      <c r="D655" s="21" t="s">
        <v>23</v>
      </c>
      <c r="E655" s="21" t="s">
        <v>37</v>
      </c>
      <c r="F655" s="21" t="s">
        <v>25</v>
      </c>
      <c r="G655" s="21" t="s">
        <v>137</v>
      </c>
      <c r="H655" s="21" t="s">
        <v>38</v>
      </c>
      <c r="I655" s="21" t="s">
        <v>28</v>
      </c>
      <c r="J655" s="21" t="s">
        <v>37</v>
      </c>
      <c r="K655" s="22" t="s">
        <v>39</v>
      </c>
      <c r="L655" s="21" t="s">
        <v>58</v>
      </c>
      <c r="M655" s="23">
        <v>38</v>
      </c>
      <c r="N655" s="21" t="s">
        <v>41</v>
      </c>
      <c r="O655" s="21" t="s">
        <v>141</v>
      </c>
      <c r="P655" s="21" t="s">
        <v>29</v>
      </c>
      <c r="Q655" s="21" t="s">
        <v>39</v>
      </c>
      <c r="R655" s="21" t="s">
        <v>40</v>
      </c>
      <c r="S655" s="23">
        <v>36</v>
      </c>
      <c r="T655" s="33"/>
      <c r="U655" s="43" t="s">
        <v>292</v>
      </c>
      <c r="V655" s="21">
        <v>1</v>
      </c>
    </row>
    <row r="656" spans="1:22">
      <c r="A656" s="30">
        <v>45522</v>
      </c>
      <c r="B656" s="21" t="s">
        <v>120</v>
      </c>
      <c r="C656" s="21" t="s">
        <v>276</v>
      </c>
      <c r="D656" s="21" t="s">
        <v>23</v>
      </c>
      <c r="E656" s="21" t="s">
        <v>37</v>
      </c>
      <c r="F656" s="21" t="s">
        <v>25</v>
      </c>
      <c r="G656" s="21" t="s">
        <v>26</v>
      </c>
      <c r="H656" s="21" t="s">
        <v>38</v>
      </c>
      <c r="I656" s="21" t="s">
        <v>28</v>
      </c>
      <c r="J656" s="21" t="s">
        <v>37</v>
      </c>
      <c r="K656" s="22" t="s">
        <v>39</v>
      </c>
      <c r="L656" s="21" t="s">
        <v>40</v>
      </c>
      <c r="M656" s="23">
        <v>24</v>
      </c>
      <c r="N656" s="21" t="s">
        <v>38</v>
      </c>
      <c r="O656" s="21" t="s">
        <v>28</v>
      </c>
      <c r="P656" s="21" t="s">
        <v>37</v>
      </c>
      <c r="Q656" s="21" t="s">
        <v>39</v>
      </c>
      <c r="R656" s="21" t="s">
        <v>58</v>
      </c>
      <c r="S656" s="23">
        <v>19</v>
      </c>
      <c r="T656" s="33"/>
      <c r="U656" s="21" t="s">
        <v>290</v>
      </c>
      <c r="V656" s="21">
        <v>1</v>
      </c>
    </row>
    <row r="657" spans="1:22">
      <c r="A657" s="30">
        <v>45524</v>
      </c>
      <c r="B657" s="21" t="s">
        <v>94</v>
      </c>
      <c r="C657" s="21" t="s">
        <v>280</v>
      </c>
      <c r="D657" s="21" t="s">
        <v>23</v>
      </c>
      <c r="E657" s="21" t="s">
        <v>37</v>
      </c>
      <c r="F657" s="21" t="s">
        <v>25</v>
      </c>
      <c r="G657" s="21" t="s">
        <v>26</v>
      </c>
      <c r="H657" s="21" t="s">
        <v>38</v>
      </c>
      <c r="I657" s="21" t="s">
        <v>28</v>
      </c>
      <c r="J657" s="21" t="s">
        <v>37</v>
      </c>
      <c r="K657" s="22" t="s">
        <v>39</v>
      </c>
      <c r="L657" s="21" t="s">
        <v>40</v>
      </c>
      <c r="M657" s="23">
        <v>20</v>
      </c>
      <c r="N657" s="21" t="s">
        <v>38</v>
      </c>
      <c r="O657" s="21" t="s">
        <v>28</v>
      </c>
      <c r="P657" s="21" t="s">
        <v>37</v>
      </c>
      <c r="Q657" s="21" t="s">
        <v>39</v>
      </c>
      <c r="R657" s="21" t="s">
        <v>40</v>
      </c>
      <c r="S657" s="23">
        <v>40</v>
      </c>
      <c r="T657" s="33"/>
      <c r="U657" s="21" t="s">
        <v>290</v>
      </c>
      <c r="V657" s="21">
        <v>1</v>
      </c>
    </row>
    <row r="658" spans="1:22">
      <c r="A658" s="30">
        <v>45525</v>
      </c>
      <c r="B658" s="21" t="s">
        <v>94</v>
      </c>
      <c r="C658" s="21" t="s">
        <v>280</v>
      </c>
      <c r="D658" s="21" t="s">
        <v>23</v>
      </c>
      <c r="E658" s="21" t="s">
        <v>37</v>
      </c>
      <c r="F658" s="21" t="s">
        <v>50</v>
      </c>
      <c r="G658" s="21" t="s">
        <v>275</v>
      </c>
      <c r="H658" s="21" t="s">
        <v>34</v>
      </c>
      <c r="I658" s="21" t="s">
        <v>28</v>
      </c>
      <c r="J658" s="21" t="s">
        <v>29</v>
      </c>
      <c r="K658" s="22" t="s">
        <v>39</v>
      </c>
      <c r="L658" s="21" t="s">
        <v>40</v>
      </c>
      <c r="M658" s="23">
        <v>65</v>
      </c>
      <c r="N658" s="21" t="s">
        <v>288</v>
      </c>
      <c r="O658" s="21" t="s">
        <v>288</v>
      </c>
      <c r="P658" s="21" t="s">
        <v>288</v>
      </c>
      <c r="Q658" s="21" t="s">
        <v>288</v>
      </c>
      <c r="R658" s="21" t="s">
        <v>288</v>
      </c>
      <c r="S658" s="23" t="s">
        <v>288</v>
      </c>
      <c r="T658" s="33" t="s">
        <v>18</v>
      </c>
      <c r="U658" s="21" t="s">
        <v>294</v>
      </c>
      <c r="V658" s="21">
        <v>1</v>
      </c>
    </row>
    <row r="659" spans="1:22">
      <c r="A659" s="30">
        <v>45525</v>
      </c>
      <c r="B659" s="21" t="s">
        <v>83</v>
      </c>
      <c r="C659" s="21" t="s">
        <v>280</v>
      </c>
      <c r="D659" s="21" t="s">
        <v>23</v>
      </c>
      <c r="E659" s="21" t="s">
        <v>37</v>
      </c>
      <c r="F659" s="21" t="s">
        <v>25</v>
      </c>
      <c r="G659" s="21" t="s">
        <v>26</v>
      </c>
      <c r="H659" s="21" t="s">
        <v>34</v>
      </c>
      <c r="I659" s="21" t="s">
        <v>28</v>
      </c>
      <c r="J659" s="21" t="s">
        <v>29</v>
      </c>
      <c r="K659" s="22" t="s">
        <v>39</v>
      </c>
      <c r="L659" s="21" t="s">
        <v>40</v>
      </c>
      <c r="M659" s="23">
        <v>26</v>
      </c>
      <c r="N659" s="21" t="s">
        <v>38</v>
      </c>
      <c r="O659" s="21" t="s">
        <v>28</v>
      </c>
      <c r="P659" s="21" t="s">
        <v>37</v>
      </c>
      <c r="Q659" s="21" t="s">
        <v>39</v>
      </c>
      <c r="R659" s="21" t="s">
        <v>40</v>
      </c>
      <c r="S659" s="23">
        <v>50</v>
      </c>
      <c r="T659" s="33"/>
      <c r="U659" s="21" t="s">
        <v>291</v>
      </c>
      <c r="V659" s="21">
        <v>1</v>
      </c>
    </row>
    <row r="660" spans="1:22">
      <c r="A660" s="30">
        <v>45526</v>
      </c>
      <c r="B660" s="21" t="s">
        <v>42</v>
      </c>
      <c r="C660" s="21" t="s">
        <v>280</v>
      </c>
      <c r="D660" s="21" t="s">
        <v>23</v>
      </c>
      <c r="E660" s="21" t="s">
        <v>37</v>
      </c>
      <c r="F660" s="21" t="s">
        <v>25</v>
      </c>
      <c r="G660" s="21" t="s">
        <v>26</v>
      </c>
      <c r="H660" s="21" t="s">
        <v>27</v>
      </c>
      <c r="I660" s="21" t="s">
        <v>28</v>
      </c>
      <c r="J660" s="21" t="s">
        <v>29</v>
      </c>
      <c r="K660" s="22" t="s">
        <v>39</v>
      </c>
      <c r="L660" s="21" t="s">
        <v>40</v>
      </c>
      <c r="M660" s="23">
        <v>52</v>
      </c>
      <c r="N660" s="21" t="s">
        <v>38</v>
      </c>
      <c r="O660" s="21" t="s">
        <v>28</v>
      </c>
      <c r="P660" s="21" t="s">
        <v>37</v>
      </c>
      <c r="Q660" s="21" t="s">
        <v>39</v>
      </c>
      <c r="R660" s="21" t="s">
        <v>40</v>
      </c>
      <c r="S660" s="23">
        <v>22</v>
      </c>
      <c r="T660" s="33"/>
      <c r="U660" s="21" t="s">
        <v>293</v>
      </c>
      <c r="V660" s="21">
        <v>1</v>
      </c>
    </row>
    <row r="661" spans="1:22">
      <c r="A661" s="30">
        <v>45534</v>
      </c>
      <c r="B661" s="21" t="s">
        <v>197</v>
      </c>
      <c r="C661" s="21" t="s">
        <v>280</v>
      </c>
      <c r="D661" s="21" t="s">
        <v>23</v>
      </c>
      <c r="E661" s="21" t="s">
        <v>37</v>
      </c>
      <c r="F661" s="21" t="s">
        <v>52</v>
      </c>
      <c r="G661" s="21" t="s">
        <v>275</v>
      </c>
      <c r="H661" s="21" t="s">
        <v>38</v>
      </c>
      <c r="I661" s="21" t="s">
        <v>28</v>
      </c>
      <c r="J661" s="21" t="s">
        <v>37</v>
      </c>
      <c r="K661" s="22" t="s">
        <v>39</v>
      </c>
      <c r="L661" s="21" t="s">
        <v>40</v>
      </c>
      <c r="M661" s="23">
        <v>36</v>
      </c>
      <c r="N661" s="21" t="s">
        <v>288</v>
      </c>
      <c r="O661" s="21" t="s">
        <v>288</v>
      </c>
      <c r="P661" s="21" t="s">
        <v>288</v>
      </c>
      <c r="Q661" s="21" t="s">
        <v>288</v>
      </c>
      <c r="R661" s="21" t="s">
        <v>288</v>
      </c>
      <c r="S661" s="23" t="s">
        <v>288</v>
      </c>
      <c r="T661" s="33"/>
      <c r="U661" s="43" t="s">
        <v>292</v>
      </c>
      <c r="V661" s="21">
        <v>1</v>
      </c>
    </row>
    <row r="662" spans="1:22">
      <c r="A662" s="30">
        <v>45535</v>
      </c>
      <c r="B662" s="21" t="s">
        <v>49</v>
      </c>
      <c r="C662" s="21" t="s">
        <v>285</v>
      </c>
      <c r="D662" s="21" t="s">
        <v>23</v>
      </c>
      <c r="E662" s="21" t="s">
        <v>37</v>
      </c>
      <c r="F662" s="21" t="s">
        <v>50</v>
      </c>
      <c r="G662" s="21" t="s">
        <v>275</v>
      </c>
      <c r="H662" s="21" t="s">
        <v>38</v>
      </c>
      <c r="I662" s="21" t="s">
        <v>28</v>
      </c>
      <c r="J662" s="21" t="s">
        <v>37</v>
      </c>
      <c r="K662" s="22" t="s">
        <v>39</v>
      </c>
      <c r="L662" s="21" t="s">
        <v>40</v>
      </c>
      <c r="M662" s="23">
        <v>31</v>
      </c>
      <c r="N662" s="21" t="s">
        <v>288</v>
      </c>
      <c r="O662" s="21" t="s">
        <v>288</v>
      </c>
      <c r="P662" s="21" t="s">
        <v>288</v>
      </c>
      <c r="Q662" s="21" t="s">
        <v>288</v>
      </c>
      <c r="R662" s="21" t="s">
        <v>288</v>
      </c>
      <c r="S662" s="23" t="s">
        <v>288</v>
      </c>
      <c r="T662" s="33" t="s">
        <v>18</v>
      </c>
      <c r="U662" s="21" t="s">
        <v>291</v>
      </c>
      <c r="V662" s="21">
        <v>1</v>
      </c>
    </row>
    <row r="663" spans="1:22">
      <c r="A663" s="30">
        <v>45541</v>
      </c>
      <c r="B663" s="21" t="s">
        <v>48</v>
      </c>
      <c r="C663" s="21" t="s">
        <v>280</v>
      </c>
      <c r="D663" s="21" t="s">
        <v>23</v>
      </c>
      <c r="E663" s="21" t="s">
        <v>37</v>
      </c>
      <c r="F663" s="21" t="s">
        <v>50</v>
      </c>
      <c r="G663" s="21" t="s">
        <v>275</v>
      </c>
      <c r="H663" s="21" t="s">
        <v>38</v>
      </c>
      <c r="I663" s="21" t="s">
        <v>28</v>
      </c>
      <c r="J663" s="21" t="s">
        <v>37</v>
      </c>
      <c r="K663" s="22" t="s">
        <v>39</v>
      </c>
      <c r="L663" s="21" t="s">
        <v>58</v>
      </c>
      <c r="M663" s="23">
        <v>42</v>
      </c>
      <c r="N663" s="21" t="s">
        <v>288</v>
      </c>
      <c r="O663" s="21" t="s">
        <v>288</v>
      </c>
      <c r="P663" s="21" t="s">
        <v>288</v>
      </c>
      <c r="Q663" s="21" t="s">
        <v>288</v>
      </c>
      <c r="R663" s="21" t="s">
        <v>288</v>
      </c>
      <c r="S663" s="23" t="s">
        <v>288</v>
      </c>
      <c r="T663" s="33" t="s">
        <v>18</v>
      </c>
      <c r="U663" s="43" t="s">
        <v>292</v>
      </c>
      <c r="V663" s="21">
        <v>1</v>
      </c>
    </row>
    <row r="664" spans="1:22">
      <c r="A664" s="30">
        <v>45541</v>
      </c>
      <c r="B664" s="21" t="s">
        <v>198</v>
      </c>
      <c r="C664" s="21" t="s">
        <v>278</v>
      </c>
      <c r="D664" s="21" t="s">
        <v>51</v>
      </c>
      <c r="E664" s="21" t="s">
        <v>37</v>
      </c>
      <c r="F664" s="21" t="s">
        <v>25</v>
      </c>
      <c r="G664" s="21" t="s">
        <v>26</v>
      </c>
      <c r="H664" s="21" t="s">
        <v>38</v>
      </c>
      <c r="I664" s="21" t="s">
        <v>28</v>
      </c>
      <c r="J664" s="21" t="s">
        <v>37</v>
      </c>
      <c r="K664" s="22" t="s">
        <v>39</v>
      </c>
      <c r="L664" s="21" t="s">
        <v>40</v>
      </c>
      <c r="M664" s="23">
        <v>42</v>
      </c>
      <c r="N664" s="21" t="s">
        <v>38</v>
      </c>
      <c r="O664" s="21" t="s">
        <v>28</v>
      </c>
      <c r="P664" s="21" t="s">
        <v>37</v>
      </c>
      <c r="Q664" s="21" t="s">
        <v>39</v>
      </c>
      <c r="R664" s="21" t="s">
        <v>40</v>
      </c>
      <c r="S664" s="23">
        <v>27</v>
      </c>
      <c r="T664" s="33"/>
      <c r="U664" s="43" t="s">
        <v>292</v>
      </c>
      <c r="V664" s="21">
        <v>1</v>
      </c>
    </row>
    <row r="665" spans="1:22">
      <c r="A665" s="30">
        <v>45544</v>
      </c>
      <c r="B665" s="21" t="s">
        <v>48</v>
      </c>
      <c r="C665" s="21" t="s">
        <v>281</v>
      </c>
      <c r="D665" s="21" t="s">
        <v>23</v>
      </c>
      <c r="E665" s="21" t="s">
        <v>37</v>
      </c>
      <c r="F665" s="21" t="s">
        <v>25</v>
      </c>
      <c r="G665" s="21" t="s">
        <v>26</v>
      </c>
      <c r="H665" s="21" t="s">
        <v>34</v>
      </c>
      <c r="I665" s="21" t="s">
        <v>28</v>
      </c>
      <c r="J665" s="21" t="s">
        <v>29</v>
      </c>
      <c r="K665" s="22" t="s">
        <v>39</v>
      </c>
      <c r="L665" s="21" t="s">
        <v>40</v>
      </c>
      <c r="M665" s="23">
        <v>61</v>
      </c>
      <c r="N665" s="21" t="s">
        <v>38</v>
      </c>
      <c r="O665" s="21" t="s">
        <v>28</v>
      </c>
      <c r="P665" s="21" t="s">
        <v>37</v>
      </c>
      <c r="Q665" s="21" t="s">
        <v>39</v>
      </c>
      <c r="R665" s="21" t="s">
        <v>58</v>
      </c>
      <c r="S665" s="23">
        <v>47</v>
      </c>
      <c r="T665" s="33"/>
      <c r="U665" s="21" t="s">
        <v>294</v>
      </c>
      <c r="V665" s="21">
        <v>1</v>
      </c>
    </row>
    <row r="666" spans="1:22">
      <c r="A666" s="30">
        <v>45544</v>
      </c>
      <c r="B666" s="21" t="s">
        <v>48</v>
      </c>
      <c r="C666" s="21" t="s">
        <v>281</v>
      </c>
      <c r="D666" s="21" t="s">
        <v>23</v>
      </c>
      <c r="E666" s="21" t="s">
        <v>37</v>
      </c>
      <c r="F666" s="21" t="s">
        <v>25</v>
      </c>
      <c r="G666" s="21" t="s">
        <v>26</v>
      </c>
      <c r="H666" s="21" t="s">
        <v>38</v>
      </c>
      <c r="I666" s="21" t="s">
        <v>28</v>
      </c>
      <c r="J666" s="21" t="s">
        <v>37</v>
      </c>
      <c r="K666" s="22" t="s">
        <v>39</v>
      </c>
      <c r="L666" s="21" t="s">
        <v>40</v>
      </c>
      <c r="M666" s="23">
        <v>40</v>
      </c>
      <c r="N666" s="21" t="s">
        <v>34</v>
      </c>
      <c r="O666" s="21" t="s">
        <v>28</v>
      </c>
      <c r="P666" s="21" t="s">
        <v>288</v>
      </c>
      <c r="Q666" s="21" t="s">
        <v>39</v>
      </c>
      <c r="R666" s="21" t="s">
        <v>40</v>
      </c>
      <c r="S666" s="23">
        <v>62</v>
      </c>
      <c r="T666" s="33"/>
      <c r="U666" s="43" t="s">
        <v>292</v>
      </c>
      <c r="V666" s="21">
        <v>1</v>
      </c>
    </row>
    <row r="667" spans="1:22">
      <c r="A667" s="30">
        <v>45545</v>
      </c>
      <c r="B667" s="21" t="s">
        <v>125</v>
      </c>
      <c r="C667" s="21" t="s">
        <v>278</v>
      </c>
      <c r="D667" s="21" t="s">
        <v>23</v>
      </c>
      <c r="E667" s="21" t="s">
        <v>37</v>
      </c>
      <c r="F667" s="21" t="s">
        <v>50</v>
      </c>
      <c r="G667" s="21" t="s">
        <v>275</v>
      </c>
      <c r="H667" s="21" t="s">
        <v>34</v>
      </c>
      <c r="I667" s="21" t="s">
        <v>141</v>
      </c>
      <c r="J667" s="21" t="s">
        <v>29</v>
      </c>
      <c r="K667" s="22" t="s">
        <v>39</v>
      </c>
      <c r="L667" s="21" t="s">
        <v>40</v>
      </c>
      <c r="M667" s="23">
        <v>37</v>
      </c>
      <c r="N667" s="21" t="s">
        <v>288</v>
      </c>
      <c r="O667" s="21" t="s">
        <v>288</v>
      </c>
      <c r="P667" s="21" t="s">
        <v>288</v>
      </c>
      <c r="Q667" s="21" t="s">
        <v>288</v>
      </c>
      <c r="R667" s="21" t="s">
        <v>288</v>
      </c>
      <c r="S667" s="23" t="s">
        <v>288</v>
      </c>
      <c r="T667" s="33" t="s">
        <v>18</v>
      </c>
      <c r="U667" s="43" t="s">
        <v>292</v>
      </c>
      <c r="V667" s="21">
        <v>1</v>
      </c>
    </row>
    <row r="668" spans="1:22">
      <c r="A668" s="30">
        <v>45545</v>
      </c>
      <c r="B668" s="21" t="s">
        <v>48</v>
      </c>
      <c r="C668" s="21" t="s">
        <v>280</v>
      </c>
      <c r="D668" s="21" t="s">
        <v>23</v>
      </c>
      <c r="E668" s="21" t="s">
        <v>37</v>
      </c>
      <c r="F668" s="21" t="s">
        <v>50</v>
      </c>
      <c r="G668" s="21" t="s">
        <v>275</v>
      </c>
      <c r="H668" s="21" t="s">
        <v>38</v>
      </c>
      <c r="I668" s="21" t="s">
        <v>28</v>
      </c>
      <c r="J668" s="21" t="s">
        <v>29</v>
      </c>
      <c r="K668" s="22" t="s">
        <v>39</v>
      </c>
      <c r="L668" s="21" t="s">
        <v>40</v>
      </c>
      <c r="M668" s="23">
        <v>23</v>
      </c>
      <c r="N668" s="21" t="s">
        <v>288</v>
      </c>
      <c r="O668" s="21" t="s">
        <v>288</v>
      </c>
      <c r="P668" s="21" t="s">
        <v>288</v>
      </c>
      <c r="Q668" s="21" t="s">
        <v>288</v>
      </c>
      <c r="R668" s="21" t="s">
        <v>288</v>
      </c>
      <c r="S668" s="23" t="s">
        <v>288</v>
      </c>
      <c r="T668" s="33" t="s">
        <v>18</v>
      </c>
      <c r="U668" s="21" t="s">
        <v>290</v>
      </c>
      <c r="V668" s="21">
        <v>1</v>
      </c>
    </row>
    <row r="669" spans="1:22">
      <c r="A669" s="30">
        <v>45548</v>
      </c>
      <c r="B669" s="21" t="s">
        <v>187</v>
      </c>
      <c r="C669" s="21" t="s">
        <v>280</v>
      </c>
      <c r="D669" s="21" t="s">
        <v>23</v>
      </c>
      <c r="E669" s="21" t="s">
        <v>37</v>
      </c>
      <c r="F669" s="21" t="s">
        <v>25</v>
      </c>
      <c r="G669" s="21" t="s">
        <v>26</v>
      </c>
      <c r="H669" s="21" t="s">
        <v>38</v>
      </c>
      <c r="I669" s="21" t="s">
        <v>28</v>
      </c>
      <c r="J669" s="21" t="s">
        <v>37</v>
      </c>
      <c r="K669" s="22" t="s">
        <v>39</v>
      </c>
      <c r="L669" s="21" t="s">
        <v>40</v>
      </c>
      <c r="M669" s="23">
        <v>26</v>
      </c>
      <c r="N669" s="21" t="s">
        <v>34</v>
      </c>
      <c r="O669" s="21" t="s">
        <v>28</v>
      </c>
      <c r="P669" s="21" t="s">
        <v>288</v>
      </c>
      <c r="Q669" s="21" t="s">
        <v>39</v>
      </c>
      <c r="R669" s="21" t="s">
        <v>40</v>
      </c>
      <c r="S669" s="23">
        <v>50</v>
      </c>
      <c r="T669" s="33"/>
      <c r="U669" s="21" t="s">
        <v>291</v>
      </c>
      <c r="V669" s="21">
        <v>1</v>
      </c>
    </row>
    <row r="670" spans="1:22">
      <c r="A670" s="30">
        <v>45549</v>
      </c>
      <c r="B670" s="21" t="s">
        <v>73</v>
      </c>
      <c r="C670" s="21" t="s">
        <v>278</v>
      </c>
      <c r="D670" s="21" t="s">
        <v>23</v>
      </c>
      <c r="E670" s="21" t="s">
        <v>37</v>
      </c>
      <c r="F670" s="21" t="s">
        <v>25</v>
      </c>
      <c r="G670" s="21" t="s">
        <v>26</v>
      </c>
      <c r="H670" s="21" t="s">
        <v>38</v>
      </c>
      <c r="I670" s="21" t="s">
        <v>28</v>
      </c>
      <c r="J670" s="21" t="s">
        <v>29</v>
      </c>
      <c r="K670" s="22" t="s">
        <v>39</v>
      </c>
      <c r="L670" s="21" t="s">
        <v>40</v>
      </c>
      <c r="M670" s="23">
        <v>39</v>
      </c>
      <c r="N670" s="21" t="s">
        <v>38</v>
      </c>
      <c r="O670" s="21" t="s">
        <v>28</v>
      </c>
      <c r="P670" s="21" t="s">
        <v>29</v>
      </c>
      <c r="Q670" s="21" t="s">
        <v>39</v>
      </c>
      <c r="R670" s="21" t="s">
        <v>58</v>
      </c>
      <c r="S670" s="23">
        <v>23</v>
      </c>
      <c r="T670" s="33"/>
      <c r="U670" s="43" t="s">
        <v>292</v>
      </c>
      <c r="V670" s="21">
        <v>1</v>
      </c>
    </row>
    <row r="671" spans="1:22">
      <c r="A671" s="30">
        <v>45551</v>
      </c>
      <c r="B671" s="21" t="s">
        <v>48</v>
      </c>
      <c r="C671" s="21" t="s">
        <v>280</v>
      </c>
      <c r="D671" s="21" t="s">
        <v>23</v>
      </c>
      <c r="E671" s="21" t="s">
        <v>37</v>
      </c>
      <c r="F671" s="21" t="s">
        <v>25</v>
      </c>
      <c r="G671" s="21" t="s">
        <v>26</v>
      </c>
      <c r="H671" s="21" t="s">
        <v>34</v>
      </c>
      <c r="I671" s="21" t="s">
        <v>141</v>
      </c>
      <c r="J671" s="21" t="s">
        <v>29</v>
      </c>
      <c r="K671" s="22" t="s">
        <v>39</v>
      </c>
      <c r="L671" s="21" t="s">
        <v>40</v>
      </c>
      <c r="M671" s="23">
        <v>68</v>
      </c>
      <c r="N671" s="21" t="s">
        <v>38</v>
      </c>
      <c r="O671" s="21" t="s">
        <v>28</v>
      </c>
      <c r="P671" s="21" t="s">
        <v>37</v>
      </c>
      <c r="Q671" s="21" t="s">
        <v>39</v>
      </c>
      <c r="R671" s="21" t="s">
        <v>40</v>
      </c>
      <c r="S671" s="23">
        <v>53</v>
      </c>
      <c r="T671" s="33"/>
      <c r="U671" s="21" t="s">
        <v>295</v>
      </c>
      <c r="V671" s="21">
        <v>1</v>
      </c>
    </row>
    <row r="672" spans="1:22">
      <c r="A672" s="30">
        <v>45552</v>
      </c>
      <c r="B672" s="21" t="s">
        <v>36</v>
      </c>
      <c r="C672" s="21" t="s">
        <v>276</v>
      </c>
      <c r="D672" s="21" t="s">
        <v>23</v>
      </c>
      <c r="E672" s="21" t="s">
        <v>37</v>
      </c>
      <c r="F672" s="21" t="s">
        <v>25</v>
      </c>
      <c r="G672" s="21" t="s">
        <v>26</v>
      </c>
      <c r="H672" s="21" t="s">
        <v>38</v>
      </c>
      <c r="I672" s="21" t="s">
        <v>28</v>
      </c>
      <c r="J672" s="21" t="s">
        <v>29</v>
      </c>
      <c r="K672" s="22" t="s">
        <v>39</v>
      </c>
      <c r="L672" s="21" t="s">
        <v>40</v>
      </c>
      <c r="M672" s="23">
        <v>29</v>
      </c>
      <c r="N672" s="21" t="s">
        <v>79</v>
      </c>
      <c r="O672" s="21"/>
      <c r="P672" s="21" t="s">
        <v>37</v>
      </c>
      <c r="Q672" s="21" t="s">
        <v>39</v>
      </c>
      <c r="R672" s="21" t="s">
        <v>40</v>
      </c>
      <c r="S672" s="23">
        <v>42</v>
      </c>
      <c r="T672" s="33"/>
      <c r="U672" s="21" t="s">
        <v>291</v>
      </c>
      <c r="V672" s="21">
        <v>1</v>
      </c>
    </row>
    <row r="673" spans="1:22">
      <c r="A673" s="30">
        <v>45553</v>
      </c>
      <c r="B673" s="21" t="s">
        <v>199</v>
      </c>
      <c r="C673" s="21" t="s">
        <v>282</v>
      </c>
      <c r="D673" s="21" t="s">
        <v>51</v>
      </c>
      <c r="E673" s="21" t="s">
        <v>37</v>
      </c>
      <c r="F673" s="21" t="s">
        <v>25</v>
      </c>
      <c r="G673" s="21" t="s">
        <v>26</v>
      </c>
      <c r="H673" s="21" t="s">
        <v>34</v>
      </c>
      <c r="I673" s="21" t="s">
        <v>28</v>
      </c>
      <c r="J673" s="21" t="s">
        <v>37</v>
      </c>
      <c r="K673" s="22" t="s">
        <v>39</v>
      </c>
      <c r="L673" s="21" t="s">
        <v>40</v>
      </c>
      <c r="M673" s="23">
        <v>43</v>
      </c>
      <c r="N673" s="21" t="s">
        <v>41</v>
      </c>
      <c r="O673" s="21" t="s">
        <v>141</v>
      </c>
      <c r="P673" s="21" t="s">
        <v>29</v>
      </c>
      <c r="Q673" s="21" t="s">
        <v>39</v>
      </c>
      <c r="R673" s="21" t="s">
        <v>40</v>
      </c>
      <c r="S673" s="23">
        <v>45</v>
      </c>
      <c r="T673" s="33"/>
      <c r="U673" s="43" t="s">
        <v>292</v>
      </c>
      <c r="V673" s="21">
        <v>1</v>
      </c>
    </row>
    <row r="674" spans="1:22">
      <c r="A674" s="30">
        <v>45553</v>
      </c>
      <c r="B674" s="21" t="s">
        <v>94</v>
      </c>
      <c r="C674" s="21" t="s">
        <v>281</v>
      </c>
      <c r="D674" s="21" t="s">
        <v>51</v>
      </c>
      <c r="E674" s="21" t="s">
        <v>37</v>
      </c>
      <c r="F674" s="21" t="s">
        <v>50</v>
      </c>
      <c r="G674" s="21" t="s">
        <v>275</v>
      </c>
      <c r="H674" s="21" t="s">
        <v>38</v>
      </c>
      <c r="I674" s="21" t="s">
        <v>28</v>
      </c>
      <c r="J674" s="21" t="s">
        <v>37</v>
      </c>
      <c r="K674" s="22" t="s">
        <v>39</v>
      </c>
      <c r="L674" s="21" t="s">
        <v>40</v>
      </c>
      <c r="M674" s="23">
        <v>21</v>
      </c>
      <c r="N674" s="21" t="s">
        <v>288</v>
      </c>
      <c r="O674" s="21" t="s">
        <v>288</v>
      </c>
      <c r="P674" s="21" t="s">
        <v>288</v>
      </c>
      <c r="Q674" s="21" t="s">
        <v>288</v>
      </c>
      <c r="R674" s="21" t="s">
        <v>288</v>
      </c>
      <c r="S674" s="23" t="s">
        <v>288</v>
      </c>
      <c r="T674" s="33" t="s">
        <v>18</v>
      </c>
      <c r="U674" s="21" t="s">
        <v>290</v>
      </c>
      <c r="V674" s="21">
        <v>1</v>
      </c>
    </row>
    <row r="675" spans="1:22">
      <c r="A675" s="30">
        <v>45554</v>
      </c>
      <c r="B675" s="21" t="s">
        <v>77</v>
      </c>
      <c r="C675" s="21" t="s">
        <v>283</v>
      </c>
      <c r="D675" s="21" t="s">
        <v>23</v>
      </c>
      <c r="E675" s="21" t="s">
        <v>37</v>
      </c>
      <c r="F675" s="21" t="s">
        <v>25</v>
      </c>
      <c r="G675" s="21" t="s">
        <v>137</v>
      </c>
      <c r="H675" s="21" t="s">
        <v>38</v>
      </c>
      <c r="I675" s="21" t="s">
        <v>28</v>
      </c>
      <c r="J675" s="21" t="s">
        <v>37</v>
      </c>
      <c r="K675" s="22" t="s">
        <v>39</v>
      </c>
      <c r="L675" s="21" t="s">
        <v>40</v>
      </c>
      <c r="M675" s="23">
        <v>30</v>
      </c>
      <c r="N675" s="21" t="s">
        <v>288</v>
      </c>
      <c r="O675" s="21" t="s">
        <v>288</v>
      </c>
      <c r="P675" s="21" t="s">
        <v>288</v>
      </c>
      <c r="Q675" s="21" t="s">
        <v>288</v>
      </c>
      <c r="R675" s="21" t="s">
        <v>288</v>
      </c>
      <c r="S675" s="23" t="s">
        <v>288</v>
      </c>
      <c r="T675" s="33"/>
      <c r="U675" s="21" t="s">
        <v>291</v>
      </c>
      <c r="V675" s="21">
        <v>1</v>
      </c>
    </row>
    <row r="676" spans="1:22">
      <c r="A676" s="30">
        <v>45554</v>
      </c>
      <c r="B676" s="21" t="s">
        <v>36</v>
      </c>
      <c r="C676" s="21" t="s">
        <v>276</v>
      </c>
      <c r="D676" s="21" t="s">
        <v>23</v>
      </c>
      <c r="E676" s="21" t="s">
        <v>37</v>
      </c>
      <c r="F676" s="21" t="s">
        <v>50</v>
      </c>
      <c r="G676" s="21" t="s">
        <v>275</v>
      </c>
      <c r="H676" s="21" t="s">
        <v>152</v>
      </c>
      <c r="I676" s="21" t="s">
        <v>141</v>
      </c>
      <c r="J676" s="21" t="s">
        <v>29</v>
      </c>
      <c r="K676" s="22" t="s">
        <v>39</v>
      </c>
      <c r="L676" s="21" t="s">
        <v>40</v>
      </c>
      <c r="M676" s="23">
        <v>43</v>
      </c>
      <c r="N676" s="21" t="s">
        <v>288</v>
      </c>
      <c r="O676" s="21" t="s">
        <v>288</v>
      </c>
      <c r="P676" s="21" t="s">
        <v>288</v>
      </c>
      <c r="Q676" s="21" t="s">
        <v>288</v>
      </c>
      <c r="R676" s="21" t="s">
        <v>288</v>
      </c>
      <c r="S676" s="23" t="s">
        <v>288</v>
      </c>
      <c r="T676" s="33" t="s">
        <v>18</v>
      </c>
      <c r="U676" s="43" t="s">
        <v>292</v>
      </c>
      <c r="V676" s="21">
        <v>1</v>
      </c>
    </row>
    <row r="677" spans="1:22">
      <c r="A677" s="30">
        <v>45557</v>
      </c>
      <c r="B677" s="21" t="s">
        <v>49</v>
      </c>
      <c r="C677" s="21" t="s">
        <v>285</v>
      </c>
      <c r="D677" s="21" t="s">
        <v>23</v>
      </c>
      <c r="E677" s="21" t="s">
        <v>37</v>
      </c>
      <c r="F677" s="21" t="s">
        <v>52</v>
      </c>
      <c r="G677" s="21" t="s">
        <v>275</v>
      </c>
      <c r="H677" s="21" t="s">
        <v>59</v>
      </c>
      <c r="I677" s="21" t="s">
        <v>141</v>
      </c>
      <c r="J677" s="21" t="s">
        <v>29</v>
      </c>
      <c r="K677" s="22" t="s">
        <v>39</v>
      </c>
      <c r="L677" s="21" t="s">
        <v>40</v>
      </c>
      <c r="M677" s="23">
        <v>53</v>
      </c>
      <c r="N677" s="21" t="s">
        <v>38</v>
      </c>
      <c r="O677" s="21" t="s">
        <v>28</v>
      </c>
      <c r="P677" s="21" t="s">
        <v>288</v>
      </c>
      <c r="Q677" s="21" t="s">
        <v>39</v>
      </c>
      <c r="R677" s="21" t="s">
        <v>40</v>
      </c>
      <c r="S677" s="23">
        <v>41</v>
      </c>
      <c r="T677" s="33"/>
      <c r="U677" s="21" t="s">
        <v>293</v>
      </c>
      <c r="V677" s="21">
        <v>1</v>
      </c>
    </row>
    <row r="678" spans="1:22">
      <c r="A678" s="30">
        <v>45557</v>
      </c>
      <c r="B678" s="21" t="s">
        <v>102</v>
      </c>
      <c r="C678" s="21" t="s">
        <v>283</v>
      </c>
      <c r="D678" s="21" t="s">
        <v>23</v>
      </c>
      <c r="E678" s="21" t="s">
        <v>37</v>
      </c>
      <c r="F678" s="21" t="s">
        <v>25</v>
      </c>
      <c r="G678" s="21" t="s">
        <v>26</v>
      </c>
      <c r="H678" s="21" t="s">
        <v>38</v>
      </c>
      <c r="I678" s="21" t="s">
        <v>28</v>
      </c>
      <c r="J678" s="21" t="s">
        <v>37</v>
      </c>
      <c r="K678" s="22" t="s">
        <v>39</v>
      </c>
      <c r="L678" s="21" t="s">
        <v>58</v>
      </c>
      <c r="M678" s="23">
        <v>20</v>
      </c>
      <c r="N678" s="21" t="s">
        <v>38</v>
      </c>
      <c r="O678" s="21" t="s">
        <v>28</v>
      </c>
      <c r="P678" s="21" t="s">
        <v>288</v>
      </c>
      <c r="Q678" s="21" t="s">
        <v>39</v>
      </c>
      <c r="R678" s="21" t="s">
        <v>40</v>
      </c>
      <c r="S678" s="23">
        <v>38</v>
      </c>
      <c r="T678" s="33"/>
      <c r="U678" s="21" t="s">
        <v>290</v>
      </c>
      <c r="V678" s="21">
        <v>1</v>
      </c>
    </row>
    <row r="679" spans="1:22">
      <c r="A679" s="30">
        <v>45564</v>
      </c>
      <c r="B679" s="21" t="s">
        <v>22</v>
      </c>
      <c r="C679" s="21" t="s">
        <v>283</v>
      </c>
      <c r="D679" s="21" t="s">
        <v>23</v>
      </c>
      <c r="E679" s="21" t="s">
        <v>37</v>
      </c>
      <c r="F679" s="21" t="s">
        <v>25</v>
      </c>
      <c r="G679" s="21" t="s">
        <v>26</v>
      </c>
      <c r="H679" s="21" t="s">
        <v>38</v>
      </c>
      <c r="I679" s="21" t="s">
        <v>28</v>
      </c>
      <c r="J679" s="21" t="s">
        <v>37</v>
      </c>
      <c r="K679" s="22" t="s">
        <v>39</v>
      </c>
      <c r="L679" s="21" t="s">
        <v>40</v>
      </c>
      <c r="M679" s="23">
        <v>45</v>
      </c>
      <c r="N679" s="21" t="s">
        <v>38</v>
      </c>
      <c r="O679" s="21" t="s">
        <v>28</v>
      </c>
      <c r="P679" s="21" t="s">
        <v>288</v>
      </c>
      <c r="Q679" s="21" t="s">
        <v>39</v>
      </c>
      <c r="R679" s="21" t="s">
        <v>40</v>
      </c>
      <c r="S679" s="23">
        <v>28</v>
      </c>
      <c r="T679" s="33"/>
      <c r="U679" s="43" t="s">
        <v>292</v>
      </c>
      <c r="V679" s="21">
        <v>1</v>
      </c>
    </row>
    <row r="680" spans="1:22">
      <c r="A680" s="30">
        <v>45534</v>
      </c>
      <c r="B680" s="21" t="s">
        <v>33</v>
      </c>
      <c r="C680" s="21" t="s">
        <v>285</v>
      </c>
      <c r="D680" s="21" t="s">
        <v>23</v>
      </c>
      <c r="E680" s="21" t="s">
        <v>37</v>
      </c>
      <c r="F680" s="21" t="s">
        <v>25</v>
      </c>
      <c r="G680" s="21" t="s">
        <v>137</v>
      </c>
      <c r="H680" s="21" t="s">
        <v>38</v>
      </c>
      <c r="I680" s="21" t="s">
        <v>28</v>
      </c>
      <c r="J680" s="21" t="s">
        <v>37</v>
      </c>
      <c r="K680" s="22" t="s">
        <v>39</v>
      </c>
      <c r="L680" s="21" t="s">
        <v>40</v>
      </c>
      <c r="M680" s="23">
        <v>21</v>
      </c>
      <c r="N680" s="21" t="s">
        <v>288</v>
      </c>
      <c r="O680" s="21" t="s">
        <v>288</v>
      </c>
      <c r="P680" s="21" t="s">
        <v>288</v>
      </c>
      <c r="Q680" s="21" t="s">
        <v>288</v>
      </c>
      <c r="R680" s="21" t="s">
        <v>288</v>
      </c>
      <c r="S680" s="23" t="s">
        <v>288</v>
      </c>
      <c r="T680" s="33"/>
      <c r="U680" s="21" t="s">
        <v>290</v>
      </c>
      <c r="V680" s="21">
        <v>1</v>
      </c>
    </row>
    <row r="681" spans="1:22">
      <c r="A681" s="30">
        <v>45569</v>
      </c>
      <c r="B681" s="21" t="s">
        <v>61</v>
      </c>
      <c r="C681" s="21" t="s">
        <v>277</v>
      </c>
      <c r="D681" s="21" t="s">
        <v>23</v>
      </c>
      <c r="E681" s="21" t="s">
        <v>37</v>
      </c>
      <c r="F681" s="21" t="s">
        <v>25</v>
      </c>
      <c r="G681" s="21" t="s">
        <v>26</v>
      </c>
      <c r="H681" s="21" t="s">
        <v>38</v>
      </c>
      <c r="I681" s="21" t="s">
        <v>53</v>
      </c>
      <c r="J681" s="21" t="s">
        <v>37</v>
      </c>
      <c r="K681" s="22" t="s">
        <v>39</v>
      </c>
      <c r="L681" s="21" t="s">
        <v>40</v>
      </c>
      <c r="M681" s="23">
        <v>31</v>
      </c>
      <c r="N681" s="21" t="s">
        <v>27</v>
      </c>
      <c r="O681" s="21" t="s">
        <v>28</v>
      </c>
      <c r="P681" s="21" t="s">
        <v>29</v>
      </c>
      <c r="Q681" s="21" t="s">
        <v>39</v>
      </c>
      <c r="R681" s="21" t="s">
        <v>40</v>
      </c>
      <c r="S681" s="23">
        <v>63</v>
      </c>
      <c r="T681" s="33"/>
      <c r="U681" s="21" t="s">
        <v>291</v>
      </c>
      <c r="V681" s="21">
        <v>1</v>
      </c>
    </row>
    <row r="682" spans="1:22">
      <c r="A682" s="30">
        <v>45567</v>
      </c>
      <c r="B682" s="21" t="s">
        <v>67</v>
      </c>
      <c r="C682" s="21" t="s">
        <v>278</v>
      </c>
      <c r="D682" s="21" t="s">
        <v>51</v>
      </c>
      <c r="E682" s="21" t="s">
        <v>37</v>
      </c>
      <c r="F682" s="21" t="s">
        <v>200</v>
      </c>
      <c r="G682" s="21" t="s">
        <v>26</v>
      </c>
      <c r="H682" s="21" t="s">
        <v>79</v>
      </c>
      <c r="I682" s="21" t="s">
        <v>28</v>
      </c>
      <c r="J682" s="21" t="s">
        <v>37</v>
      </c>
      <c r="K682" s="22" t="s">
        <v>39</v>
      </c>
      <c r="L682" s="21" t="s">
        <v>40</v>
      </c>
      <c r="M682" s="23">
        <v>40</v>
      </c>
      <c r="N682" s="21" t="s">
        <v>288</v>
      </c>
      <c r="O682" s="21" t="s">
        <v>288</v>
      </c>
      <c r="P682" s="21" t="s">
        <v>288</v>
      </c>
      <c r="Q682" s="21" t="s">
        <v>288</v>
      </c>
      <c r="R682" s="21" t="s">
        <v>288</v>
      </c>
      <c r="S682" s="23" t="s">
        <v>288</v>
      </c>
      <c r="T682" s="33"/>
      <c r="U682" s="43" t="s">
        <v>292</v>
      </c>
      <c r="V682" s="21">
        <v>1</v>
      </c>
    </row>
    <row r="683" spans="1:22">
      <c r="A683" s="30">
        <v>45572</v>
      </c>
      <c r="B683" s="21" t="s">
        <v>48</v>
      </c>
      <c r="C683" s="21" t="s">
        <v>281</v>
      </c>
      <c r="D683" s="21" t="s">
        <v>23</v>
      </c>
      <c r="E683" s="21" t="s">
        <v>37</v>
      </c>
      <c r="F683" s="21" t="s">
        <v>50</v>
      </c>
      <c r="G683" s="21" t="s">
        <v>275</v>
      </c>
      <c r="H683" s="21" t="s">
        <v>34</v>
      </c>
      <c r="I683" s="21" t="s">
        <v>28</v>
      </c>
      <c r="J683" s="21" t="s">
        <v>29</v>
      </c>
      <c r="K683" s="22" t="s">
        <v>39</v>
      </c>
      <c r="L683" s="21" t="s">
        <v>40</v>
      </c>
      <c r="M683" s="23">
        <v>44</v>
      </c>
      <c r="N683" s="21" t="s">
        <v>288</v>
      </c>
      <c r="O683" s="21" t="s">
        <v>288</v>
      </c>
      <c r="P683" s="21" t="s">
        <v>288</v>
      </c>
      <c r="Q683" s="21" t="s">
        <v>288</v>
      </c>
      <c r="R683" s="21" t="s">
        <v>288</v>
      </c>
      <c r="S683" s="23" t="s">
        <v>288</v>
      </c>
      <c r="T683" s="33" t="s">
        <v>18</v>
      </c>
      <c r="U683" s="43" t="s">
        <v>292</v>
      </c>
      <c r="V683" s="21">
        <v>1</v>
      </c>
    </row>
    <row r="684" spans="1:22">
      <c r="A684" s="30">
        <v>45572</v>
      </c>
      <c r="B684" s="21" t="s">
        <v>84</v>
      </c>
      <c r="C684" s="21" t="s">
        <v>280</v>
      </c>
      <c r="D684" s="21" t="s">
        <v>23</v>
      </c>
      <c r="E684" s="21" t="s">
        <v>37</v>
      </c>
      <c r="F684" s="21" t="s">
        <v>50</v>
      </c>
      <c r="G684" s="21" t="s">
        <v>275</v>
      </c>
      <c r="H684" s="21" t="s">
        <v>38</v>
      </c>
      <c r="I684" s="21" t="s">
        <v>28</v>
      </c>
      <c r="J684" s="21" t="s">
        <v>37</v>
      </c>
      <c r="K684" s="22" t="s">
        <v>39</v>
      </c>
      <c r="L684" s="21" t="s">
        <v>40</v>
      </c>
      <c r="M684" s="23">
        <v>44</v>
      </c>
      <c r="N684" s="21" t="s">
        <v>288</v>
      </c>
      <c r="O684" s="21" t="s">
        <v>288</v>
      </c>
      <c r="P684" s="21" t="s">
        <v>288</v>
      </c>
      <c r="Q684" s="21" t="s">
        <v>288</v>
      </c>
      <c r="R684" s="21" t="s">
        <v>288</v>
      </c>
      <c r="S684" s="23" t="s">
        <v>288</v>
      </c>
      <c r="T684" s="33" t="s">
        <v>18</v>
      </c>
      <c r="U684" s="43" t="s">
        <v>292</v>
      </c>
      <c r="V684" s="21">
        <v>1</v>
      </c>
    </row>
    <row r="685" spans="1:22">
      <c r="A685" s="30">
        <v>45578</v>
      </c>
      <c r="B685" s="21" t="s">
        <v>33</v>
      </c>
      <c r="C685" s="21" t="s">
        <v>285</v>
      </c>
      <c r="D685" s="21" t="s">
        <v>23</v>
      </c>
      <c r="E685" s="21" t="s">
        <v>37</v>
      </c>
      <c r="F685" s="21" t="s">
        <v>25</v>
      </c>
      <c r="G685" s="21" t="s">
        <v>26</v>
      </c>
      <c r="H685" s="21" t="s">
        <v>38</v>
      </c>
      <c r="I685" s="21" t="s">
        <v>28</v>
      </c>
      <c r="J685" s="21" t="s">
        <v>37</v>
      </c>
      <c r="K685" s="22" t="s">
        <v>39</v>
      </c>
      <c r="L685" s="21" t="s">
        <v>40</v>
      </c>
      <c r="M685" s="23">
        <v>26</v>
      </c>
      <c r="N685" s="21" t="s">
        <v>38</v>
      </c>
      <c r="O685" s="21" t="s">
        <v>28</v>
      </c>
      <c r="P685" s="21" t="s">
        <v>37</v>
      </c>
      <c r="Q685" s="21" t="s">
        <v>39</v>
      </c>
      <c r="R685" s="21" t="s">
        <v>40</v>
      </c>
      <c r="S685" s="23">
        <v>39</v>
      </c>
      <c r="T685" s="33"/>
      <c r="U685" s="21" t="s">
        <v>291</v>
      </c>
      <c r="V685" s="21">
        <v>1</v>
      </c>
    </row>
    <row r="686" spans="1:22">
      <c r="A686" s="30">
        <v>45581</v>
      </c>
      <c r="B686" s="21" t="s">
        <v>48</v>
      </c>
      <c r="C686" s="21" t="s">
        <v>281</v>
      </c>
      <c r="D686" s="21" t="s">
        <v>23</v>
      </c>
      <c r="E686" s="21" t="s">
        <v>37</v>
      </c>
      <c r="F686" s="21" t="s">
        <v>50</v>
      </c>
      <c r="G686" s="21" t="s">
        <v>275</v>
      </c>
      <c r="H686" s="21" t="s">
        <v>38</v>
      </c>
      <c r="I686" s="21" t="s">
        <v>28</v>
      </c>
      <c r="J686" s="21" t="s">
        <v>29</v>
      </c>
      <c r="K686" s="22" t="s">
        <v>39</v>
      </c>
      <c r="L686" s="21" t="s">
        <v>40</v>
      </c>
      <c r="M686" s="23">
        <v>30</v>
      </c>
      <c r="N686" s="21" t="s">
        <v>288</v>
      </c>
      <c r="O686" s="21" t="s">
        <v>288</v>
      </c>
      <c r="P686" s="21" t="s">
        <v>288</v>
      </c>
      <c r="Q686" s="21" t="s">
        <v>288</v>
      </c>
      <c r="R686" s="21" t="s">
        <v>288</v>
      </c>
      <c r="S686" s="23" t="s">
        <v>288</v>
      </c>
      <c r="T686" s="33" t="s">
        <v>18</v>
      </c>
      <c r="U686" s="21" t="s">
        <v>291</v>
      </c>
      <c r="V686" s="21">
        <v>1</v>
      </c>
    </row>
    <row r="687" spans="1:22">
      <c r="A687" s="30">
        <v>45581</v>
      </c>
      <c r="B687" s="21" t="s">
        <v>36</v>
      </c>
      <c r="C687" s="21" t="s">
        <v>276</v>
      </c>
      <c r="D687" s="21" t="s">
        <v>23</v>
      </c>
      <c r="E687" s="21" t="s">
        <v>37</v>
      </c>
      <c r="F687" s="21" t="s">
        <v>25</v>
      </c>
      <c r="G687" s="21" t="s">
        <v>26</v>
      </c>
      <c r="H687" s="21" t="s">
        <v>38</v>
      </c>
      <c r="I687" s="21" t="s">
        <v>28</v>
      </c>
      <c r="J687" s="21" t="s">
        <v>37</v>
      </c>
      <c r="K687" s="22" t="s">
        <v>39</v>
      </c>
      <c r="L687" s="21" t="s">
        <v>40</v>
      </c>
      <c r="M687" s="23">
        <v>64</v>
      </c>
      <c r="N687" s="21" t="s">
        <v>34</v>
      </c>
      <c r="O687" s="21" t="s">
        <v>28</v>
      </c>
      <c r="P687" s="21" t="s">
        <v>288</v>
      </c>
      <c r="Q687" s="21" t="s">
        <v>39</v>
      </c>
      <c r="R687" s="21" t="s">
        <v>40</v>
      </c>
      <c r="S687" s="23">
        <v>40</v>
      </c>
      <c r="T687" s="33"/>
      <c r="U687" s="21" t="s">
        <v>294</v>
      </c>
      <c r="V687" s="21">
        <v>1</v>
      </c>
    </row>
    <row r="688" spans="1:22">
      <c r="A688" s="30">
        <v>45582</v>
      </c>
      <c r="B688" s="21"/>
      <c r="C688" s="21" t="s">
        <v>277</v>
      </c>
      <c r="D688" s="21" t="s">
        <v>23</v>
      </c>
      <c r="E688" s="21" t="s">
        <v>56</v>
      </c>
      <c r="F688" s="21" t="s">
        <v>25</v>
      </c>
      <c r="G688" s="21" t="s">
        <v>26</v>
      </c>
      <c r="H688" s="21" t="s">
        <v>38</v>
      </c>
      <c r="I688" s="21" t="s">
        <v>28</v>
      </c>
      <c r="J688" s="21" t="s">
        <v>56</v>
      </c>
      <c r="K688" s="22" t="s">
        <v>30</v>
      </c>
      <c r="L688" s="21"/>
      <c r="M688" s="23">
        <v>23</v>
      </c>
      <c r="N688" s="21" t="s">
        <v>41</v>
      </c>
      <c r="O688" s="21" t="s">
        <v>141</v>
      </c>
      <c r="P688" s="21" t="s">
        <v>29</v>
      </c>
      <c r="Q688" s="21" t="s">
        <v>39</v>
      </c>
      <c r="R688" s="21" t="s">
        <v>40</v>
      </c>
      <c r="S688" s="23">
        <v>23</v>
      </c>
      <c r="T688" s="33"/>
      <c r="U688" s="21" t="s">
        <v>290</v>
      </c>
      <c r="V688" s="21">
        <v>1</v>
      </c>
    </row>
    <row r="689" spans="1:22">
      <c r="A689" s="30">
        <v>45582</v>
      </c>
      <c r="B689" s="21" t="s">
        <v>60</v>
      </c>
      <c r="C689" s="21" t="s">
        <v>278</v>
      </c>
      <c r="D689" s="21" t="s">
        <v>23</v>
      </c>
      <c r="E689" s="21" t="s">
        <v>37</v>
      </c>
      <c r="F689" s="21" t="s">
        <v>25</v>
      </c>
      <c r="G689" s="21" t="s">
        <v>26</v>
      </c>
      <c r="H689" s="21" t="s">
        <v>34</v>
      </c>
      <c r="I689" s="21" t="s">
        <v>28</v>
      </c>
      <c r="J689" s="21" t="s">
        <v>29</v>
      </c>
      <c r="K689" s="22" t="s">
        <v>39</v>
      </c>
      <c r="L689" s="21" t="s">
        <v>40</v>
      </c>
      <c r="M689" s="23">
        <v>28</v>
      </c>
      <c r="N689" s="21" t="s">
        <v>38</v>
      </c>
      <c r="O689" s="21" t="s">
        <v>28</v>
      </c>
      <c r="P689" s="21" t="s">
        <v>37</v>
      </c>
      <c r="Q689" s="21" t="s">
        <v>39</v>
      </c>
      <c r="R689" s="21" t="s">
        <v>40</v>
      </c>
      <c r="S689" s="23">
        <v>22</v>
      </c>
      <c r="T689" s="33"/>
      <c r="U689" s="21" t="s">
        <v>291</v>
      </c>
      <c r="V689" s="21">
        <v>1</v>
      </c>
    </row>
    <row r="690" spans="1:22">
      <c r="A690" s="30">
        <v>45582</v>
      </c>
      <c r="B690" s="21" t="s">
        <v>201</v>
      </c>
      <c r="C690" s="21" t="s">
        <v>278</v>
      </c>
      <c r="D690" s="21" t="s">
        <v>23</v>
      </c>
      <c r="E690" s="21" t="s">
        <v>37</v>
      </c>
      <c r="F690" s="21" t="s">
        <v>25</v>
      </c>
      <c r="G690" s="21" t="s">
        <v>26</v>
      </c>
      <c r="H690" s="21" t="s">
        <v>38</v>
      </c>
      <c r="I690" s="21" t="s">
        <v>28</v>
      </c>
      <c r="J690" s="21" t="s">
        <v>37</v>
      </c>
      <c r="K690" s="22" t="s">
        <v>39</v>
      </c>
      <c r="L690" s="21" t="s">
        <v>40</v>
      </c>
      <c r="M690" s="23">
        <v>54</v>
      </c>
      <c r="N690" s="21" t="s">
        <v>38</v>
      </c>
      <c r="O690" s="21" t="s">
        <v>28</v>
      </c>
      <c r="P690" s="21" t="s">
        <v>37</v>
      </c>
      <c r="Q690" s="21" t="s">
        <v>39</v>
      </c>
      <c r="R690" s="21" t="s">
        <v>40</v>
      </c>
      <c r="S690" s="23">
        <v>55</v>
      </c>
      <c r="T690" s="33"/>
      <c r="U690" s="21" t="s">
        <v>293</v>
      </c>
      <c r="V690" s="21">
        <v>1</v>
      </c>
    </row>
    <row r="691" spans="1:22">
      <c r="A691" s="30">
        <v>45584</v>
      </c>
      <c r="B691" s="21" t="s">
        <v>202</v>
      </c>
      <c r="C691" s="21" t="s">
        <v>278</v>
      </c>
      <c r="D691" s="21" t="s">
        <v>23</v>
      </c>
      <c r="E691" s="21" t="s">
        <v>37</v>
      </c>
      <c r="F691" s="21" t="s">
        <v>25</v>
      </c>
      <c r="G691" s="21" t="s">
        <v>26</v>
      </c>
      <c r="H691" s="21" t="s">
        <v>41</v>
      </c>
      <c r="I691" s="21" t="s">
        <v>141</v>
      </c>
      <c r="J691" s="21" t="s">
        <v>29</v>
      </c>
      <c r="K691" s="22" t="s">
        <v>39</v>
      </c>
      <c r="L691" s="21" t="s">
        <v>40</v>
      </c>
      <c r="M691" s="23">
        <v>31</v>
      </c>
      <c r="N691" s="21" t="s">
        <v>38</v>
      </c>
      <c r="O691" s="21" t="s">
        <v>28</v>
      </c>
      <c r="P691" s="21" t="s">
        <v>37</v>
      </c>
      <c r="Q691" s="21" t="s">
        <v>39</v>
      </c>
      <c r="R691" s="21" t="s">
        <v>40</v>
      </c>
      <c r="S691" s="23">
        <v>40</v>
      </c>
      <c r="T691" s="33"/>
      <c r="U691" s="21" t="s">
        <v>291</v>
      </c>
      <c r="V691" s="21">
        <v>1</v>
      </c>
    </row>
    <row r="692" spans="1:22">
      <c r="A692" s="30">
        <v>45592</v>
      </c>
      <c r="B692" s="21" t="s">
        <v>127</v>
      </c>
      <c r="C692" s="21" t="s">
        <v>285</v>
      </c>
      <c r="D692" s="21" t="s">
        <v>23</v>
      </c>
      <c r="E692" s="21" t="s">
        <v>37</v>
      </c>
      <c r="F692" s="21" t="s">
        <v>25</v>
      </c>
      <c r="G692" s="21" t="s">
        <v>26</v>
      </c>
      <c r="H692" s="21" t="s">
        <v>38</v>
      </c>
      <c r="I692" s="21" t="s">
        <v>28</v>
      </c>
      <c r="J692" s="21" t="s">
        <v>37</v>
      </c>
      <c r="K692" s="22" t="s">
        <v>30</v>
      </c>
      <c r="L692" s="21"/>
      <c r="M692" s="23">
        <v>31</v>
      </c>
      <c r="N692" s="21" t="s">
        <v>27</v>
      </c>
      <c r="O692" s="21" t="s">
        <v>28</v>
      </c>
      <c r="P692" s="21" t="s">
        <v>29</v>
      </c>
      <c r="Q692" s="21" t="s">
        <v>39</v>
      </c>
      <c r="R692" s="21" t="s">
        <v>40</v>
      </c>
      <c r="S692" s="23">
        <v>43</v>
      </c>
      <c r="T692" s="33"/>
      <c r="U692" s="21" t="s">
        <v>291</v>
      </c>
      <c r="V692" s="21">
        <v>1</v>
      </c>
    </row>
    <row r="693" spans="1:22">
      <c r="A693" s="30">
        <v>45595</v>
      </c>
      <c r="B693" s="21" t="s">
        <v>33</v>
      </c>
      <c r="C693" s="21" t="s">
        <v>285</v>
      </c>
      <c r="D693" s="21" t="s">
        <v>23</v>
      </c>
      <c r="E693" s="21" t="s">
        <v>37</v>
      </c>
      <c r="F693" s="21" t="s">
        <v>25</v>
      </c>
      <c r="G693" s="21" t="s">
        <v>26</v>
      </c>
      <c r="H693" s="21" t="s">
        <v>38</v>
      </c>
      <c r="I693" s="21" t="s">
        <v>28</v>
      </c>
      <c r="J693" s="21" t="s">
        <v>37</v>
      </c>
      <c r="K693" s="22" t="s">
        <v>39</v>
      </c>
      <c r="L693" s="21" t="s">
        <v>40</v>
      </c>
      <c r="M693" s="23">
        <v>23</v>
      </c>
      <c r="N693" s="21" t="s">
        <v>38</v>
      </c>
      <c r="O693" s="21" t="s">
        <v>28</v>
      </c>
      <c r="P693" s="21" t="s">
        <v>37</v>
      </c>
      <c r="Q693" s="21" t="s">
        <v>39</v>
      </c>
      <c r="R693" s="21" t="s">
        <v>40</v>
      </c>
      <c r="S693" s="23">
        <v>27</v>
      </c>
      <c r="T693" s="33"/>
      <c r="U693" s="21" t="s">
        <v>290</v>
      </c>
      <c r="V693" s="21">
        <v>1</v>
      </c>
    </row>
    <row r="694" spans="1:22">
      <c r="A694" s="30">
        <v>45596</v>
      </c>
      <c r="B694" s="21" t="s">
        <v>84</v>
      </c>
      <c r="C694" s="21" t="s">
        <v>280</v>
      </c>
      <c r="D694" s="21" t="s">
        <v>23</v>
      </c>
      <c r="E694" s="21" t="s">
        <v>37</v>
      </c>
      <c r="F694" s="21" t="s">
        <v>50</v>
      </c>
      <c r="G694" s="21" t="s">
        <v>275</v>
      </c>
      <c r="H694" s="21" t="s">
        <v>38</v>
      </c>
      <c r="I694" s="21" t="s">
        <v>28</v>
      </c>
      <c r="J694" s="21" t="s">
        <v>37</v>
      </c>
      <c r="K694" s="22" t="s">
        <v>39</v>
      </c>
      <c r="L694" s="21" t="s">
        <v>40</v>
      </c>
      <c r="M694" s="23">
        <v>28</v>
      </c>
      <c r="N694" s="21" t="s">
        <v>288</v>
      </c>
      <c r="O694" s="21" t="s">
        <v>288</v>
      </c>
      <c r="P694" s="21" t="s">
        <v>288</v>
      </c>
      <c r="Q694" s="21" t="s">
        <v>288</v>
      </c>
      <c r="R694" s="21" t="s">
        <v>288</v>
      </c>
      <c r="S694" s="23" t="s">
        <v>288</v>
      </c>
      <c r="T694" s="33"/>
      <c r="U694" s="21" t="s">
        <v>291</v>
      </c>
      <c r="V694" s="21">
        <v>1</v>
      </c>
    </row>
    <row r="695" spans="1:22">
      <c r="A695" s="30">
        <v>45595</v>
      </c>
      <c r="B695" s="21" t="s">
        <v>63</v>
      </c>
      <c r="C695" s="21" t="s">
        <v>277</v>
      </c>
      <c r="D695" s="21" t="s">
        <v>23</v>
      </c>
      <c r="E695" s="21" t="s">
        <v>37</v>
      </c>
      <c r="F695" s="21" t="s">
        <v>25</v>
      </c>
      <c r="G695" s="21" t="s">
        <v>26</v>
      </c>
      <c r="H695" s="21" t="s">
        <v>38</v>
      </c>
      <c r="I695" s="21" t="s">
        <v>28</v>
      </c>
      <c r="J695" s="21" t="s">
        <v>37</v>
      </c>
      <c r="K695" s="22" t="s">
        <v>39</v>
      </c>
      <c r="L695" s="21" t="s">
        <v>40</v>
      </c>
      <c r="M695" s="23">
        <v>36</v>
      </c>
      <c r="N695" s="21" t="s">
        <v>38</v>
      </c>
      <c r="O695" s="21" t="s">
        <v>28</v>
      </c>
      <c r="P695" s="21" t="s">
        <v>37</v>
      </c>
      <c r="Q695" s="21" t="s">
        <v>288</v>
      </c>
      <c r="R695" s="21" t="s">
        <v>288</v>
      </c>
      <c r="S695" s="23">
        <v>21</v>
      </c>
      <c r="T695" s="33"/>
      <c r="U695" s="43" t="s">
        <v>292</v>
      </c>
      <c r="V695" s="21">
        <v>1</v>
      </c>
    </row>
    <row r="696" spans="1:22">
      <c r="A696" s="30">
        <v>45595</v>
      </c>
      <c r="B696" s="21" t="s">
        <v>36</v>
      </c>
      <c r="C696" s="21" t="s">
        <v>276</v>
      </c>
      <c r="D696" s="21" t="s">
        <v>23</v>
      </c>
      <c r="E696" s="21" t="s">
        <v>37</v>
      </c>
      <c r="F696" s="21" t="s">
        <v>25</v>
      </c>
      <c r="G696" s="21" t="s">
        <v>26</v>
      </c>
      <c r="H696" s="21" t="s">
        <v>189</v>
      </c>
      <c r="I696" s="21" t="s">
        <v>28</v>
      </c>
      <c r="J696" s="21" t="s">
        <v>37</v>
      </c>
      <c r="K696" s="22" t="s">
        <v>39</v>
      </c>
      <c r="L696" s="21" t="s">
        <v>40</v>
      </c>
      <c r="M696" s="23">
        <v>78</v>
      </c>
      <c r="N696" s="21" t="s">
        <v>41</v>
      </c>
      <c r="O696" s="21" t="s">
        <v>141</v>
      </c>
      <c r="P696" s="21" t="s">
        <v>29</v>
      </c>
      <c r="Q696" s="21" t="s">
        <v>39</v>
      </c>
      <c r="R696" s="21" t="s">
        <v>40</v>
      </c>
      <c r="S696" s="23">
        <v>28</v>
      </c>
      <c r="T696" s="33"/>
      <c r="U696" s="21" t="s">
        <v>295</v>
      </c>
      <c r="V696" s="21">
        <v>1</v>
      </c>
    </row>
    <row r="697" spans="1:22">
      <c r="A697" s="30">
        <v>45598</v>
      </c>
      <c r="B697" s="21" t="s">
        <v>36</v>
      </c>
      <c r="C697" s="21" t="s">
        <v>276</v>
      </c>
      <c r="D697" s="21" t="s">
        <v>23</v>
      </c>
      <c r="E697" s="21" t="s">
        <v>37</v>
      </c>
      <c r="F697" s="21" t="s">
        <v>25</v>
      </c>
      <c r="G697" s="21" t="s">
        <v>26</v>
      </c>
      <c r="H697" s="21" t="s">
        <v>27</v>
      </c>
      <c r="I697" s="21" t="s">
        <v>28</v>
      </c>
      <c r="J697" s="21" t="s">
        <v>29</v>
      </c>
      <c r="K697" s="22" t="s">
        <v>39</v>
      </c>
      <c r="L697" s="21" t="s">
        <v>40</v>
      </c>
      <c r="M697" s="23">
        <v>61</v>
      </c>
      <c r="N697" s="21" t="s">
        <v>38</v>
      </c>
      <c r="O697" s="21" t="s">
        <v>28</v>
      </c>
      <c r="P697" s="21" t="s">
        <v>37</v>
      </c>
      <c r="Q697" s="21" t="s">
        <v>39</v>
      </c>
      <c r="R697" s="21" t="s">
        <v>58</v>
      </c>
      <c r="S697" s="23">
        <v>19</v>
      </c>
      <c r="T697" s="33"/>
      <c r="U697" s="21" t="s">
        <v>294</v>
      </c>
      <c r="V697" s="21">
        <v>1</v>
      </c>
    </row>
    <row r="698" spans="1:22">
      <c r="A698" s="30">
        <v>45599</v>
      </c>
      <c r="B698" s="21" t="s">
        <v>102</v>
      </c>
      <c r="C698" s="21" t="s">
        <v>283</v>
      </c>
      <c r="D698" s="21" t="s">
        <v>23</v>
      </c>
      <c r="E698" s="21" t="s">
        <v>37</v>
      </c>
      <c r="F698" s="21" t="s">
        <v>25</v>
      </c>
      <c r="G698" s="21" t="s">
        <v>137</v>
      </c>
      <c r="H698" s="21" t="s">
        <v>38</v>
      </c>
      <c r="I698" s="21" t="s">
        <v>28</v>
      </c>
      <c r="J698" s="21" t="s">
        <v>37</v>
      </c>
      <c r="K698" s="22" t="s">
        <v>30</v>
      </c>
      <c r="L698" s="21"/>
      <c r="M698" s="23">
        <v>26</v>
      </c>
      <c r="N698" s="21" t="s">
        <v>288</v>
      </c>
      <c r="O698" s="21" t="s">
        <v>288</v>
      </c>
      <c r="P698" s="21" t="s">
        <v>288</v>
      </c>
      <c r="Q698" s="21" t="s">
        <v>288</v>
      </c>
      <c r="R698" s="21" t="s">
        <v>288</v>
      </c>
      <c r="S698" s="23" t="s">
        <v>288</v>
      </c>
      <c r="T698" s="33"/>
      <c r="U698" s="21" t="s">
        <v>291</v>
      </c>
      <c r="V698" s="21">
        <v>1</v>
      </c>
    </row>
    <row r="699" spans="1:22">
      <c r="A699" s="30">
        <v>45599</v>
      </c>
      <c r="B699" s="21" t="s">
        <v>84</v>
      </c>
      <c r="C699" s="21" t="s">
        <v>285</v>
      </c>
      <c r="D699" s="21" t="s">
        <v>23</v>
      </c>
      <c r="E699" s="21" t="s">
        <v>37</v>
      </c>
      <c r="F699" s="21" t="s">
        <v>50</v>
      </c>
      <c r="G699" s="21" t="s">
        <v>275</v>
      </c>
      <c r="H699" s="21" t="s">
        <v>38</v>
      </c>
      <c r="I699" s="21" t="s">
        <v>28</v>
      </c>
      <c r="J699" s="21" t="s">
        <v>37</v>
      </c>
      <c r="K699" s="22" t="s">
        <v>39</v>
      </c>
      <c r="L699" s="21" t="s">
        <v>58</v>
      </c>
      <c r="M699" s="23">
        <v>33</v>
      </c>
      <c r="N699" s="21" t="s">
        <v>288</v>
      </c>
      <c r="O699" s="21" t="s">
        <v>288</v>
      </c>
      <c r="P699" s="21" t="s">
        <v>288</v>
      </c>
      <c r="Q699" s="21" t="s">
        <v>288</v>
      </c>
      <c r="R699" s="21" t="s">
        <v>288</v>
      </c>
      <c r="S699" s="23" t="s">
        <v>288</v>
      </c>
      <c r="T699" s="33" t="s">
        <v>18</v>
      </c>
      <c r="U699" s="21" t="s">
        <v>291</v>
      </c>
      <c r="V699" s="21">
        <v>1</v>
      </c>
    </row>
    <row r="700" spans="1:22">
      <c r="A700" s="30">
        <v>45599</v>
      </c>
      <c r="B700" s="21" t="s">
        <v>36</v>
      </c>
      <c r="C700" s="21" t="s">
        <v>276</v>
      </c>
      <c r="D700" s="21" t="s">
        <v>23</v>
      </c>
      <c r="E700" s="21" t="s">
        <v>37</v>
      </c>
      <c r="F700" s="21" t="s">
        <v>50</v>
      </c>
      <c r="G700" s="21" t="s">
        <v>275</v>
      </c>
      <c r="H700" s="21" t="s">
        <v>34</v>
      </c>
      <c r="I700" s="21" t="s">
        <v>28</v>
      </c>
      <c r="J700" s="21" t="s">
        <v>29</v>
      </c>
      <c r="K700" s="22" t="s">
        <v>39</v>
      </c>
      <c r="L700" s="21" t="s">
        <v>40</v>
      </c>
      <c r="M700" s="23">
        <v>30</v>
      </c>
      <c r="N700" s="21" t="s">
        <v>288</v>
      </c>
      <c r="O700" s="21" t="s">
        <v>288</v>
      </c>
      <c r="P700" s="21" t="s">
        <v>288</v>
      </c>
      <c r="Q700" s="21" t="s">
        <v>288</v>
      </c>
      <c r="R700" s="21" t="s">
        <v>288</v>
      </c>
      <c r="S700" s="23" t="s">
        <v>288</v>
      </c>
      <c r="T700" s="33" t="s">
        <v>18</v>
      </c>
      <c r="U700" s="21" t="s">
        <v>291</v>
      </c>
      <c r="V700" s="21">
        <v>1</v>
      </c>
    </row>
    <row r="701" spans="1:22">
      <c r="A701" s="30">
        <v>45599</v>
      </c>
      <c r="B701" s="21" t="s">
        <v>87</v>
      </c>
      <c r="C701" s="21" t="s">
        <v>281</v>
      </c>
      <c r="D701" s="21" t="s">
        <v>23</v>
      </c>
      <c r="E701" s="21" t="s">
        <v>37</v>
      </c>
      <c r="F701" s="21" t="s">
        <v>50</v>
      </c>
      <c r="G701" s="21" t="s">
        <v>275</v>
      </c>
      <c r="H701" s="21" t="s">
        <v>34</v>
      </c>
      <c r="I701" s="21" t="s">
        <v>28</v>
      </c>
      <c r="J701" s="21" t="s">
        <v>29</v>
      </c>
      <c r="K701" s="22" t="s">
        <v>30</v>
      </c>
      <c r="L701" s="21"/>
      <c r="M701" s="23">
        <v>34</v>
      </c>
      <c r="N701" s="21" t="s">
        <v>288</v>
      </c>
      <c r="O701" s="21" t="s">
        <v>288</v>
      </c>
      <c r="P701" s="21" t="s">
        <v>288</v>
      </c>
      <c r="Q701" s="21" t="s">
        <v>288</v>
      </c>
      <c r="R701" s="21" t="s">
        <v>288</v>
      </c>
      <c r="S701" s="23" t="s">
        <v>288</v>
      </c>
      <c r="T701" s="33" t="s">
        <v>18</v>
      </c>
      <c r="U701" s="21" t="s">
        <v>291</v>
      </c>
      <c r="V701" s="21">
        <v>1</v>
      </c>
    </row>
    <row r="702" spans="1:22">
      <c r="A702" s="30">
        <v>45604</v>
      </c>
      <c r="B702" s="21" t="s">
        <v>31</v>
      </c>
      <c r="C702" s="21" t="s">
        <v>286</v>
      </c>
      <c r="D702" s="21" t="s">
        <v>23</v>
      </c>
      <c r="E702" s="21" t="s">
        <v>37</v>
      </c>
      <c r="F702" s="21" t="s">
        <v>25</v>
      </c>
      <c r="G702" s="21" t="s">
        <v>26</v>
      </c>
      <c r="H702" s="21" t="s">
        <v>38</v>
      </c>
      <c r="I702" s="21" t="s">
        <v>28</v>
      </c>
      <c r="J702" s="21" t="s">
        <v>37</v>
      </c>
      <c r="K702" s="22" t="s">
        <v>39</v>
      </c>
      <c r="L702" s="21" t="s">
        <v>40</v>
      </c>
      <c r="M702" s="23">
        <v>22</v>
      </c>
      <c r="N702" s="21" t="s">
        <v>41</v>
      </c>
      <c r="O702" s="21" t="s">
        <v>141</v>
      </c>
      <c r="P702" s="21" t="s">
        <v>288</v>
      </c>
      <c r="Q702" s="21" t="s">
        <v>39</v>
      </c>
      <c r="R702" s="21" t="s">
        <v>40</v>
      </c>
      <c r="S702" s="23">
        <v>25</v>
      </c>
      <c r="T702" s="33"/>
      <c r="U702" s="21" t="s">
        <v>290</v>
      </c>
      <c r="V702" s="21">
        <v>1</v>
      </c>
    </row>
    <row r="703" spans="1:22">
      <c r="A703" s="30">
        <v>45605</v>
      </c>
      <c r="B703" s="21" t="s">
        <v>33</v>
      </c>
      <c r="C703" s="21" t="s">
        <v>285</v>
      </c>
      <c r="D703" s="21" t="s">
        <v>23</v>
      </c>
      <c r="E703" s="21" t="s">
        <v>37</v>
      </c>
      <c r="F703" s="21" t="s">
        <v>25</v>
      </c>
      <c r="G703" s="21" t="s">
        <v>26</v>
      </c>
      <c r="H703" s="21" t="s">
        <v>41</v>
      </c>
      <c r="I703" s="21" t="s">
        <v>141</v>
      </c>
      <c r="J703" s="21" t="s">
        <v>29</v>
      </c>
      <c r="K703" s="22" t="s">
        <v>39</v>
      </c>
      <c r="L703" s="21" t="s">
        <v>40</v>
      </c>
      <c r="M703" s="23">
        <v>50</v>
      </c>
      <c r="N703" s="21" t="s">
        <v>38</v>
      </c>
      <c r="O703" s="21" t="s">
        <v>28</v>
      </c>
      <c r="P703" s="21" t="s">
        <v>37</v>
      </c>
      <c r="Q703" s="21" t="s">
        <v>39</v>
      </c>
      <c r="R703" s="21" t="s">
        <v>40</v>
      </c>
      <c r="S703" s="23">
        <v>56</v>
      </c>
      <c r="T703" s="33"/>
      <c r="U703" s="21" t="s">
        <v>293</v>
      </c>
      <c r="V703" s="21">
        <v>1</v>
      </c>
    </row>
    <row r="704" spans="1:22">
      <c r="A704" s="30">
        <v>45605</v>
      </c>
      <c r="B704" s="21" t="s">
        <v>33</v>
      </c>
      <c r="C704" s="21" t="s">
        <v>285</v>
      </c>
      <c r="D704" s="21" t="s">
        <v>23</v>
      </c>
      <c r="E704" s="21" t="s">
        <v>37</v>
      </c>
      <c r="F704" s="21" t="s">
        <v>50</v>
      </c>
      <c r="G704" s="21" t="s">
        <v>275</v>
      </c>
      <c r="H704" s="21" t="s">
        <v>38</v>
      </c>
      <c r="I704" s="21" t="s">
        <v>28</v>
      </c>
      <c r="J704" s="21" t="s">
        <v>37</v>
      </c>
      <c r="K704" s="22" t="s">
        <v>39</v>
      </c>
      <c r="L704" s="21" t="s">
        <v>40</v>
      </c>
      <c r="M704" s="23">
        <v>27</v>
      </c>
      <c r="N704" s="21" t="s">
        <v>288</v>
      </c>
      <c r="O704" s="21" t="s">
        <v>288</v>
      </c>
      <c r="P704" s="21" t="s">
        <v>288</v>
      </c>
      <c r="Q704" s="21" t="s">
        <v>288</v>
      </c>
      <c r="R704" s="21" t="s">
        <v>288</v>
      </c>
      <c r="S704" s="23" t="s">
        <v>288</v>
      </c>
      <c r="T704" s="33" t="s">
        <v>18</v>
      </c>
      <c r="U704" s="21" t="s">
        <v>291</v>
      </c>
      <c r="V704" s="21">
        <v>1</v>
      </c>
    </row>
    <row r="705" spans="1:22">
      <c r="A705" s="30">
        <v>45606</v>
      </c>
      <c r="B705" s="21" t="s">
        <v>104</v>
      </c>
      <c r="C705" s="21" t="s">
        <v>282</v>
      </c>
      <c r="D705" s="21" t="s">
        <v>23</v>
      </c>
      <c r="E705" s="21" t="s">
        <v>37</v>
      </c>
      <c r="F705" s="21" t="s">
        <v>25</v>
      </c>
      <c r="G705" s="21" t="s">
        <v>26</v>
      </c>
      <c r="H705" s="21" t="s">
        <v>41</v>
      </c>
      <c r="I705" s="21" t="s">
        <v>141</v>
      </c>
      <c r="J705" s="21" t="s">
        <v>29</v>
      </c>
      <c r="K705" s="22" t="s">
        <v>39</v>
      </c>
      <c r="L705" s="21" t="s">
        <v>40</v>
      </c>
      <c r="M705" s="23">
        <v>34</v>
      </c>
      <c r="N705" s="21" t="s">
        <v>38</v>
      </c>
      <c r="O705" s="21" t="s">
        <v>28</v>
      </c>
      <c r="P705" s="21" t="s">
        <v>37</v>
      </c>
      <c r="Q705" s="21" t="s">
        <v>39</v>
      </c>
      <c r="R705" s="21" t="s">
        <v>40</v>
      </c>
      <c r="S705" s="23">
        <v>28</v>
      </c>
      <c r="T705" s="33"/>
      <c r="U705" s="21" t="s">
        <v>291</v>
      </c>
      <c r="V705" s="21">
        <v>1</v>
      </c>
    </row>
    <row r="706" spans="1:22">
      <c r="A706" s="30">
        <v>45613</v>
      </c>
      <c r="B706" s="21" t="s">
        <v>33</v>
      </c>
      <c r="C706" s="21" t="s">
        <v>285</v>
      </c>
      <c r="D706" s="21" t="s">
        <v>23</v>
      </c>
      <c r="E706" s="21" t="s">
        <v>37</v>
      </c>
      <c r="F706" s="21" t="s">
        <v>25</v>
      </c>
      <c r="G706" s="21" t="s">
        <v>26</v>
      </c>
      <c r="H706" s="21" t="s">
        <v>34</v>
      </c>
      <c r="I706" s="21" t="s">
        <v>28</v>
      </c>
      <c r="J706" s="21" t="s">
        <v>29</v>
      </c>
      <c r="K706" s="22" t="s">
        <v>39</v>
      </c>
      <c r="L706" s="21" t="s">
        <v>40</v>
      </c>
      <c r="M706" s="23">
        <v>49</v>
      </c>
      <c r="N706" s="21" t="s">
        <v>34</v>
      </c>
      <c r="O706" s="21" t="s">
        <v>28</v>
      </c>
      <c r="P706" s="21" t="s">
        <v>37</v>
      </c>
      <c r="Q706" s="21" t="s">
        <v>288</v>
      </c>
      <c r="R706" s="21" t="s">
        <v>288</v>
      </c>
      <c r="S706" s="23">
        <v>47</v>
      </c>
      <c r="T706" s="33"/>
      <c r="U706" s="21" t="s">
        <v>293</v>
      </c>
      <c r="V706" s="21">
        <v>1</v>
      </c>
    </row>
    <row r="707" spans="1:22">
      <c r="A707" s="30">
        <v>45609</v>
      </c>
      <c r="B707" s="21" t="s">
        <v>112</v>
      </c>
      <c r="C707" s="21" t="s">
        <v>278</v>
      </c>
      <c r="D707" s="21" t="s">
        <v>23</v>
      </c>
      <c r="E707" s="21" t="s">
        <v>37</v>
      </c>
      <c r="F707" s="21" t="s">
        <v>25</v>
      </c>
      <c r="G707" s="21" t="s">
        <v>26</v>
      </c>
      <c r="H707" s="21" t="s">
        <v>152</v>
      </c>
      <c r="I707" s="21" t="s">
        <v>141</v>
      </c>
      <c r="J707" s="21" t="s">
        <v>29</v>
      </c>
      <c r="K707" s="22" t="s">
        <v>39</v>
      </c>
      <c r="L707" s="21" t="s">
        <v>40</v>
      </c>
      <c r="M707" s="23">
        <v>31</v>
      </c>
      <c r="N707" s="21" t="s">
        <v>38</v>
      </c>
      <c r="O707" s="21" t="s">
        <v>28</v>
      </c>
      <c r="P707" s="21" t="s">
        <v>37</v>
      </c>
      <c r="Q707" s="21" t="s">
        <v>39</v>
      </c>
      <c r="R707" s="21" t="s">
        <v>40</v>
      </c>
      <c r="S707" s="23">
        <v>56</v>
      </c>
      <c r="T707" s="33"/>
      <c r="U707" s="21" t="s">
        <v>291</v>
      </c>
      <c r="V707" s="21">
        <v>1</v>
      </c>
    </row>
    <row r="708" spans="1:22">
      <c r="A708" s="30">
        <v>45609</v>
      </c>
      <c r="B708" s="21" t="s">
        <v>90</v>
      </c>
      <c r="C708" s="21" t="s">
        <v>281</v>
      </c>
      <c r="D708" s="21" t="s">
        <v>23</v>
      </c>
      <c r="E708" s="21" t="s">
        <v>37</v>
      </c>
      <c r="F708" s="21" t="s">
        <v>25</v>
      </c>
      <c r="G708" s="21" t="s">
        <v>26</v>
      </c>
      <c r="H708" s="21" t="s">
        <v>38</v>
      </c>
      <c r="I708" s="21" t="s">
        <v>28</v>
      </c>
      <c r="J708" s="21" t="s">
        <v>37</v>
      </c>
      <c r="K708" s="22" t="s">
        <v>39</v>
      </c>
      <c r="L708" s="21" t="s">
        <v>40</v>
      </c>
      <c r="M708" s="23">
        <v>19</v>
      </c>
      <c r="N708" s="21" t="s">
        <v>32</v>
      </c>
      <c r="O708" s="21" t="s">
        <v>28</v>
      </c>
      <c r="P708" s="21" t="s">
        <v>288</v>
      </c>
      <c r="Q708" s="21" t="s">
        <v>39</v>
      </c>
      <c r="R708" s="21" t="s">
        <v>40</v>
      </c>
      <c r="S708" s="23">
        <v>45</v>
      </c>
      <c r="T708" s="33"/>
      <c r="U708" s="21" t="s">
        <v>290</v>
      </c>
      <c r="V708" s="21">
        <v>1</v>
      </c>
    </row>
    <row r="709" spans="1:22">
      <c r="A709" s="30">
        <v>45611</v>
      </c>
      <c r="B709" s="21" t="s">
        <v>48</v>
      </c>
      <c r="C709" s="21" t="s">
        <v>281</v>
      </c>
      <c r="D709" s="21" t="s">
        <v>23</v>
      </c>
      <c r="E709" s="21" t="s">
        <v>37</v>
      </c>
      <c r="F709" s="21" t="s">
        <v>25</v>
      </c>
      <c r="G709" s="21" t="s">
        <v>26</v>
      </c>
      <c r="H709" s="21" t="s">
        <v>34</v>
      </c>
      <c r="I709" s="21" t="s">
        <v>28</v>
      </c>
      <c r="J709" s="21" t="s">
        <v>29</v>
      </c>
      <c r="K709" s="22" t="s">
        <v>39</v>
      </c>
      <c r="L709" s="21" t="s">
        <v>40</v>
      </c>
      <c r="M709" s="23">
        <v>74</v>
      </c>
      <c r="N709" s="21" t="s">
        <v>38</v>
      </c>
      <c r="O709" s="21" t="s">
        <v>28</v>
      </c>
      <c r="P709" s="21" t="s">
        <v>37</v>
      </c>
      <c r="Q709" s="21" t="s">
        <v>39</v>
      </c>
      <c r="R709" s="21" t="s">
        <v>40</v>
      </c>
      <c r="S709" s="23">
        <v>30</v>
      </c>
      <c r="T709" s="33"/>
      <c r="U709" s="21" t="s">
        <v>295</v>
      </c>
      <c r="V709" s="21">
        <v>1</v>
      </c>
    </row>
    <row r="710" spans="1:22">
      <c r="A710" s="30">
        <v>45612</v>
      </c>
      <c r="B710" s="21" t="s">
        <v>33</v>
      </c>
      <c r="C710" s="21" t="s">
        <v>285</v>
      </c>
      <c r="D710" s="21" t="s">
        <v>23</v>
      </c>
      <c r="E710" s="21" t="s">
        <v>37</v>
      </c>
      <c r="F710" s="21" t="s">
        <v>52</v>
      </c>
      <c r="G710" s="21" t="s">
        <v>275</v>
      </c>
      <c r="H710" s="21" t="s">
        <v>57</v>
      </c>
      <c r="I710" s="21" t="s">
        <v>141</v>
      </c>
      <c r="J710" s="21" t="s">
        <v>29</v>
      </c>
      <c r="K710" s="22" t="s">
        <v>39</v>
      </c>
      <c r="L710" s="21" t="s">
        <v>40</v>
      </c>
      <c r="M710" s="23">
        <v>48</v>
      </c>
      <c r="N710" s="21" t="s">
        <v>288</v>
      </c>
      <c r="O710" s="21" t="s">
        <v>288</v>
      </c>
      <c r="P710" s="21" t="s">
        <v>288</v>
      </c>
      <c r="Q710" s="21" t="s">
        <v>288</v>
      </c>
      <c r="R710" s="21" t="s">
        <v>288</v>
      </c>
      <c r="S710" s="23" t="s">
        <v>288</v>
      </c>
      <c r="T710" s="33"/>
      <c r="U710" s="21" t="s">
        <v>293</v>
      </c>
      <c r="V710" s="21">
        <v>1</v>
      </c>
    </row>
    <row r="711" spans="1:22">
      <c r="A711" s="30">
        <v>45617</v>
      </c>
      <c r="B711" s="21" t="s">
        <v>36</v>
      </c>
      <c r="C711" s="21" t="s">
        <v>276</v>
      </c>
      <c r="D711" s="21" t="s">
        <v>23</v>
      </c>
      <c r="E711" s="21" t="s">
        <v>37</v>
      </c>
      <c r="F711" s="21" t="s">
        <v>25</v>
      </c>
      <c r="G711" s="21" t="s">
        <v>26</v>
      </c>
      <c r="H711" s="21" t="s">
        <v>27</v>
      </c>
      <c r="I711" s="21" t="s">
        <v>141</v>
      </c>
      <c r="J711" s="21" t="s">
        <v>29</v>
      </c>
      <c r="K711" s="22" t="s">
        <v>39</v>
      </c>
      <c r="L711" s="21" t="s">
        <v>40</v>
      </c>
      <c r="M711" s="23">
        <v>28</v>
      </c>
      <c r="N711" s="21" t="s">
        <v>38</v>
      </c>
      <c r="O711" s="21" t="s">
        <v>28</v>
      </c>
      <c r="P711" s="21" t="s">
        <v>37</v>
      </c>
      <c r="Q711" s="21" t="s">
        <v>39</v>
      </c>
      <c r="R711" s="21" t="s">
        <v>40</v>
      </c>
      <c r="S711" s="23">
        <v>38</v>
      </c>
      <c r="T711" s="33"/>
      <c r="U711" s="21" t="s">
        <v>291</v>
      </c>
      <c r="V711" s="21">
        <v>1</v>
      </c>
    </row>
    <row r="712" spans="1:22">
      <c r="A712" s="30">
        <v>45617</v>
      </c>
      <c r="B712" s="21" t="s">
        <v>42</v>
      </c>
      <c r="C712" s="21" t="s">
        <v>280</v>
      </c>
      <c r="D712" s="21" t="s">
        <v>23</v>
      </c>
      <c r="E712" s="21" t="s">
        <v>37</v>
      </c>
      <c r="F712" s="21" t="s">
        <v>25</v>
      </c>
      <c r="G712" s="21" t="s">
        <v>26</v>
      </c>
      <c r="H712" s="21" t="s">
        <v>38</v>
      </c>
      <c r="I712" s="21" t="s">
        <v>28</v>
      </c>
      <c r="J712" s="21" t="s">
        <v>37</v>
      </c>
      <c r="K712" s="22" t="s">
        <v>39</v>
      </c>
      <c r="L712" s="21" t="s">
        <v>40</v>
      </c>
      <c r="M712" s="23">
        <v>20</v>
      </c>
      <c r="N712" s="21" t="s">
        <v>38</v>
      </c>
      <c r="O712" s="21" t="s">
        <v>28</v>
      </c>
      <c r="P712" s="21" t="s">
        <v>29</v>
      </c>
      <c r="Q712" s="21" t="s">
        <v>39</v>
      </c>
      <c r="R712" s="21" t="s">
        <v>40</v>
      </c>
      <c r="S712" s="23">
        <v>23</v>
      </c>
      <c r="T712" s="33"/>
      <c r="U712" s="21" t="s">
        <v>290</v>
      </c>
      <c r="V712" s="21">
        <v>1</v>
      </c>
    </row>
    <row r="713" spans="1:22">
      <c r="A713" s="30">
        <v>45619</v>
      </c>
      <c r="B713" s="21" t="s">
        <v>125</v>
      </c>
      <c r="C713" s="21" t="s">
        <v>278</v>
      </c>
      <c r="D713" s="21" t="s">
        <v>23</v>
      </c>
      <c r="E713" s="21" t="s">
        <v>37</v>
      </c>
      <c r="F713" s="21" t="s">
        <v>25</v>
      </c>
      <c r="G713" s="21" t="s">
        <v>26</v>
      </c>
      <c r="H713" s="21" t="s">
        <v>34</v>
      </c>
      <c r="I713" s="21" t="s">
        <v>141</v>
      </c>
      <c r="J713" s="21" t="s">
        <v>29</v>
      </c>
      <c r="K713" s="22" t="s">
        <v>39</v>
      </c>
      <c r="L713" s="21" t="s">
        <v>40</v>
      </c>
      <c r="M713" s="23">
        <v>35</v>
      </c>
      <c r="N713" s="21" t="s">
        <v>38</v>
      </c>
      <c r="O713" s="21" t="s">
        <v>28</v>
      </c>
      <c r="P713" s="21" t="s">
        <v>37</v>
      </c>
      <c r="Q713" s="21" t="s">
        <v>288</v>
      </c>
      <c r="R713" s="21" t="s">
        <v>288</v>
      </c>
      <c r="S713" s="23">
        <v>32</v>
      </c>
      <c r="T713" s="33"/>
      <c r="U713" s="21" t="s">
        <v>291</v>
      </c>
      <c r="V713" s="21">
        <v>1</v>
      </c>
    </row>
    <row r="714" spans="1:22">
      <c r="A714" s="30">
        <v>45619</v>
      </c>
      <c r="B714" s="21" t="s">
        <v>203</v>
      </c>
      <c r="C714" s="21" t="s">
        <v>278</v>
      </c>
      <c r="D714" s="21" t="s">
        <v>23</v>
      </c>
      <c r="E714" s="21" t="s">
        <v>37</v>
      </c>
      <c r="F714" s="21" t="s">
        <v>50</v>
      </c>
      <c r="G714" s="21" t="s">
        <v>275</v>
      </c>
      <c r="H714" s="21" t="s">
        <v>38</v>
      </c>
      <c r="I714" s="21" t="s">
        <v>28</v>
      </c>
      <c r="J714" s="21" t="s">
        <v>29</v>
      </c>
      <c r="K714" s="22" t="s">
        <v>39</v>
      </c>
      <c r="L714" s="21" t="s">
        <v>40</v>
      </c>
      <c r="M714" s="23">
        <v>27</v>
      </c>
      <c r="N714" s="21" t="s">
        <v>288</v>
      </c>
      <c r="O714" s="21" t="s">
        <v>288</v>
      </c>
      <c r="P714" s="21" t="s">
        <v>288</v>
      </c>
      <c r="Q714" s="21" t="s">
        <v>288</v>
      </c>
      <c r="R714" s="21" t="s">
        <v>288</v>
      </c>
      <c r="S714" s="23" t="s">
        <v>288</v>
      </c>
      <c r="T714" s="33" t="s">
        <v>18</v>
      </c>
      <c r="U714" s="21" t="s">
        <v>291</v>
      </c>
      <c r="V714" s="21">
        <v>1</v>
      </c>
    </row>
    <row r="715" spans="1:22">
      <c r="A715" s="30">
        <v>45620</v>
      </c>
      <c r="B715" s="21" t="s">
        <v>33</v>
      </c>
      <c r="C715" s="21" t="s">
        <v>285</v>
      </c>
      <c r="D715" s="21" t="s">
        <v>23</v>
      </c>
      <c r="E715" s="21" t="s">
        <v>37</v>
      </c>
      <c r="F715" s="21" t="s">
        <v>25</v>
      </c>
      <c r="G715" s="21" t="s">
        <v>26</v>
      </c>
      <c r="H715" s="21" t="s">
        <v>34</v>
      </c>
      <c r="I715" s="21" t="s">
        <v>28</v>
      </c>
      <c r="J715" s="21" t="s">
        <v>37</v>
      </c>
      <c r="K715" s="22" t="s">
        <v>39</v>
      </c>
      <c r="L715" s="21" t="s">
        <v>58</v>
      </c>
      <c r="M715" s="23">
        <v>49</v>
      </c>
      <c r="N715" s="21" t="s">
        <v>27</v>
      </c>
      <c r="O715" s="21" t="s">
        <v>28</v>
      </c>
      <c r="P715" s="21" t="s">
        <v>29</v>
      </c>
      <c r="Q715" s="21" t="s">
        <v>39</v>
      </c>
      <c r="R715" s="21" t="s">
        <v>40</v>
      </c>
      <c r="S715" s="23">
        <v>47</v>
      </c>
      <c r="T715" s="33"/>
      <c r="U715" s="21" t="s">
        <v>293</v>
      </c>
      <c r="V715" s="21">
        <v>1</v>
      </c>
    </row>
    <row r="716" spans="1:22">
      <c r="A716" s="30">
        <v>45620</v>
      </c>
      <c r="B716" s="21" t="s">
        <v>84</v>
      </c>
      <c r="C716" s="21" t="s">
        <v>280</v>
      </c>
      <c r="D716" s="21" t="s">
        <v>23</v>
      </c>
      <c r="E716" s="21" t="s">
        <v>37</v>
      </c>
      <c r="F716" s="21" t="s">
        <v>25</v>
      </c>
      <c r="G716" s="21" t="s">
        <v>26</v>
      </c>
      <c r="H716" s="21" t="s">
        <v>34</v>
      </c>
      <c r="I716" s="21" t="s">
        <v>28</v>
      </c>
      <c r="J716" s="21" t="s">
        <v>37</v>
      </c>
      <c r="K716" s="22" t="s">
        <v>39</v>
      </c>
      <c r="L716" s="21" t="s">
        <v>40</v>
      </c>
      <c r="M716" s="23">
        <v>32</v>
      </c>
      <c r="N716" s="21" t="s">
        <v>38</v>
      </c>
      <c r="O716" s="21" t="s">
        <v>28</v>
      </c>
      <c r="P716" s="21" t="s">
        <v>37</v>
      </c>
      <c r="Q716" s="21" t="s">
        <v>39</v>
      </c>
      <c r="R716" s="21" t="s">
        <v>58</v>
      </c>
      <c r="S716" s="23">
        <v>43</v>
      </c>
      <c r="T716" s="33"/>
      <c r="U716" s="21" t="s">
        <v>291</v>
      </c>
      <c r="V716" s="21">
        <v>1</v>
      </c>
    </row>
    <row r="717" spans="1:22">
      <c r="A717" s="30">
        <v>45621</v>
      </c>
      <c r="B717" s="21" t="s">
        <v>84</v>
      </c>
      <c r="C717" s="21" t="s">
        <v>280</v>
      </c>
      <c r="D717" s="21" t="s">
        <v>23</v>
      </c>
      <c r="E717" s="21" t="s">
        <v>37</v>
      </c>
      <c r="F717" s="21" t="s">
        <v>50</v>
      </c>
      <c r="G717" s="21" t="s">
        <v>275</v>
      </c>
      <c r="H717" s="21" t="s">
        <v>38</v>
      </c>
      <c r="I717" s="21" t="s">
        <v>28</v>
      </c>
      <c r="J717" s="21" t="s">
        <v>37</v>
      </c>
      <c r="K717" s="22" t="s">
        <v>39</v>
      </c>
      <c r="L717" s="21" t="s">
        <v>40</v>
      </c>
      <c r="M717" s="23">
        <v>25</v>
      </c>
      <c r="N717" s="21" t="s">
        <v>288</v>
      </c>
      <c r="O717" s="21" t="s">
        <v>288</v>
      </c>
      <c r="P717" s="21" t="s">
        <v>288</v>
      </c>
      <c r="Q717" s="21" t="s">
        <v>288</v>
      </c>
      <c r="R717" s="21" t="s">
        <v>288</v>
      </c>
      <c r="S717" s="23" t="s">
        <v>288</v>
      </c>
      <c r="T717" s="33" t="s">
        <v>18</v>
      </c>
      <c r="U717" s="21" t="s">
        <v>290</v>
      </c>
      <c r="V717" s="21">
        <v>1</v>
      </c>
    </row>
    <row r="718" spans="1:22">
      <c r="A718" s="30">
        <v>45623</v>
      </c>
      <c r="B718" s="21" t="s">
        <v>68</v>
      </c>
      <c r="C718" s="21" t="s">
        <v>277</v>
      </c>
      <c r="D718" s="21" t="s">
        <v>23</v>
      </c>
      <c r="E718" s="21" t="s">
        <v>37</v>
      </c>
      <c r="F718" s="21" t="s">
        <v>25</v>
      </c>
      <c r="G718" s="21" t="s">
        <v>26</v>
      </c>
      <c r="H718" s="21" t="s">
        <v>38</v>
      </c>
      <c r="I718" s="21" t="s">
        <v>28</v>
      </c>
      <c r="J718" s="21" t="s">
        <v>37</v>
      </c>
      <c r="K718" s="22" t="s">
        <v>39</v>
      </c>
      <c r="L718" s="21" t="s">
        <v>40</v>
      </c>
      <c r="M718" s="23">
        <v>26</v>
      </c>
      <c r="N718" s="21" t="s">
        <v>38</v>
      </c>
      <c r="O718" s="21" t="s">
        <v>28</v>
      </c>
      <c r="P718" s="21" t="s">
        <v>37</v>
      </c>
      <c r="Q718" s="21" t="s">
        <v>39</v>
      </c>
      <c r="R718" s="21" t="s">
        <v>40</v>
      </c>
      <c r="S718" s="23">
        <v>29</v>
      </c>
      <c r="T718" s="33"/>
      <c r="U718" s="21" t="s">
        <v>291</v>
      </c>
      <c r="V718" s="21">
        <v>1</v>
      </c>
    </row>
    <row r="719" spans="1:22">
      <c r="A719" s="30">
        <v>45625</v>
      </c>
      <c r="B719" s="21" t="s">
        <v>55</v>
      </c>
      <c r="C719" s="21" t="s">
        <v>279</v>
      </c>
      <c r="D719" s="21" t="s">
        <v>23</v>
      </c>
      <c r="E719" s="21" t="s">
        <v>37</v>
      </c>
      <c r="F719" s="21" t="s">
        <v>25</v>
      </c>
      <c r="G719" s="21" t="s">
        <v>26</v>
      </c>
      <c r="H719" s="21" t="s">
        <v>38</v>
      </c>
      <c r="I719" s="21" t="s">
        <v>28</v>
      </c>
      <c r="J719" s="21" t="s">
        <v>37</v>
      </c>
      <c r="K719" s="22" t="s">
        <v>39</v>
      </c>
      <c r="L719" s="21" t="s">
        <v>40</v>
      </c>
      <c r="M719" s="23">
        <v>22</v>
      </c>
      <c r="N719" s="21" t="s">
        <v>34</v>
      </c>
      <c r="O719" s="21" t="s">
        <v>28</v>
      </c>
      <c r="P719" s="21" t="s">
        <v>29</v>
      </c>
      <c r="Q719" s="21" t="s">
        <v>39</v>
      </c>
      <c r="R719" s="21" t="s">
        <v>40</v>
      </c>
      <c r="S719" s="23">
        <v>42</v>
      </c>
      <c r="T719" s="33"/>
      <c r="U719" s="21" t="s">
        <v>290</v>
      </c>
      <c r="V719" s="21">
        <v>1</v>
      </c>
    </row>
    <row r="720" spans="1:22">
      <c r="A720" s="30">
        <v>45625</v>
      </c>
      <c r="B720" s="21" t="s">
        <v>78</v>
      </c>
      <c r="C720" s="21" t="s">
        <v>283</v>
      </c>
      <c r="D720" s="21"/>
      <c r="E720" s="21" t="s">
        <v>56</v>
      </c>
      <c r="F720" s="21" t="s">
        <v>50</v>
      </c>
      <c r="G720" s="21" t="s">
        <v>275</v>
      </c>
      <c r="H720" s="21"/>
      <c r="I720" s="21"/>
      <c r="J720" s="21"/>
      <c r="K720" s="22"/>
      <c r="L720" s="21"/>
      <c r="M720" s="23" t="s">
        <v>288</v>
      </c>
      <c r="N720" s="21" t="s">
        <v>288</v>
      </c>
      <c r="O720" s="21" t="s">
        <v>288</v>
      </c>
      <c r="P720" s="21" t="s">
        <v>288</v>
      </c>
      <c r="Q720" s="21" t="s">
        <v>288</v>
      </c>
      <c r="R720" s="21" t="s">
        <v>288</v>
      </c>
      <c r="S720" s="23" t="s">
        <v>288</v>
      </c>
      <c r="T720" s="33" t="s">
        <v>18</v>
      </c>
      <c r="U720" s="21" t="s">
        <v>296</v>
      </c>
      <c r="V720" s="21">
        <v>1</v>
      </c>
    </row>
    <row r="721" spans="1:22">
      <c r="A721" s="30">
        <v>45626</v>
      </c>
      <c r="B721" s="21" t="s">
        <v>98</v>
      </c>
      <c r="C721" s="21" t="s">
        <v>280</v>
      </c>
      <c r="D721" s="21" t="s">
        <v>23</v>
      </c>
      <c r="E721" s="21" t="s">
        <v>56</v>
      </c>
      <c r="F721" s="21" t="s">
        <v>25</v>
      </c>
      <c r="G721" s="21" t="s">
        <v>26</v>
      </c>
      <c r="H721" s="21" t="s">
        <v>79</v>
      </c>
      <c r="I721" s="21" t="s">
        <v>28</v>
      </c>
      <c r="J721" s="21" t="s">
        <v>56</v>
      </c>
      <c r="K721" s="22" t="s">
        <v>30</v>
      </c>
      <c r="L721" s="21"/>
      <c r="M721" s="23">
        <v>47</v>
      </c>
      <c r="N721" s="21" t="s">
        <v>45</v>
      </c>
      <c r="O721" s="21" t="s">
        <v>141</v>
      </c>
      <c r="P721" s="21" t="s">
        <v>29</v>
      </c>
      <c r="Q721" s="21" t="s">
        <v>39</v>
      </c>
      <c r="R721" s="21" t="s">
        <v>40</v>
      </c>
      <c r="S721" s="23">
        <v>31</v>
      </c>
      <c r="T721" s="33"/>
      <c r="U721" s="21" t="s">
        <v>293</v>
      </c>
      <c r="V721" s="21">
        <v>1</v>
      </c>
    </row>
    <row r="722" spans="1:22">
      <c r="A722" s="30">
        <v>45628</v>
      </c>
      <c r="B722" s="21" t="s">
        <v>62</v>
      </c>
      <c r="C722" s="21" t="s">
        <v>276</v>
      </c>
      <c r="D722" s="21" t="s">
        <v>23</v>
      </c>
      <c r="E722" s="21" t="s">
        <v>37</v>
      </c>
      <c r="F722" s="21" t="s">
        <v>25</v>
      </c>
      <c r="G722" s="21" t="s">
        <v>26</v>
      </c>
      <c r="H722" s="21" t="s">
        <v>38</v>
      </c>
      <c r="I722" s="21" t="s">
        <v>28</v>
      </c>
      <c r="J722" s="21" t="s">
        <v>29</v>
      </c>
      <c r="K722" s="22" t="s">
        <v>39</v>
      </c>
      <c r="L722" s="21" t="s">
        <v>40</v>
      </c>
      <c r="M722" s="23">
        <v>20</v>
      </c>
      <c r="N722" s="21" t="s">
        <v>288</v>
      </c>
      <c r="O722" s="21" t="s">
        <v>288</v>
      </c>
      <c r="P722" s="21" t="s">
        <v>288</v>
      </c>
      <c r="Q722" s="21" t="s">
        <v>288</v>
      </c>
      <c r="R722" s="21" t="s">
        <v>288</v>
      </c>
      <c r="S722" s="23" t="s">
        <v>288</v>
      </c>
      <c r="T722" s="33" t="s">
        <v>18</v>
      </c>
      <c r="U722" s="21" t="s">
        <v>290</v>
      </c>
      <c r="V722" s="21">
        <v>1</v>
      </c>
    </row>
    <row r="723" spans="1:22">
      <c r="A723" s="30">
        <v>45644</v>
      </c>
      <c r="B723" s="21" t="s">
        <v>94</v>
      </c>
      <c r="C723" s="21" t="s">
        <v>280</v>
      </c>
      <c r="D723" s="21" t="s">
        <v>23</v>
      </c>
      <c r="E723" s="21" t="s">
        <v>37</v>
      </c>
      <c r="F723" s="21" t="s">
        <v>25</v>
      </c>
      <c r="G723" s="21" t="s">
        <v>26</v>
      </c>
      <c r="H723" s="21" t="s">
        <v>34</v>
      </c>
      <c r="I723" s="21" t="s">
        <v>28</v>
      </c>
      <c r="J723" s="21" t="s">
        <v>29</v>
      </c>
      <c r="K723" s="22" t="s">
        <v>39</v>
      </c>
      <c r="L723" s="21" t="s">
        <v>40</v>
      </c>
      <c r="M723" s="23">
        <v>31</v>
      </c>
      <c r="N723" s="21" t="s">
        <v>38</v>
      </c>
      <c r="O723" s="21" t="s">
        <v>28</v>
      </c>
      <c r="P723" s="21" t="s">
        <v>288</v>
      </c>
      <c r="Q723" s="21" t="s">
        <v>288</v>
      </c>
      <c r="R723" s="21" t="s">
        <v>288</v>
      </c>
      <c r="S723" s="23">
        <v>37</v>
      </c>
      <c r="T723" s="33"/>
      <c r="U723" s="21" t="s">
        <v>291</v>
      </c>
      <c r="V723" s="21">
        <v>1</v>
      </c>
    </row>
    <row r="724" spans="1:22">
      <c r="A724" s="30">
        <v>45635</v>
      </c>
      <c r="B724" s="21" t="s">
        <v>204</v>
      </c>
      <c r="C724" s="21" t="s">
        <v>279</v>
      </c>
      <c r="D724" s="21" t="s">
        <v>23</v>
      </c>
      <c r="E724" s="21" t="s">
        <v>37</v>
      </c>
      <c r="F724" s="21" t="s">
        <v>25</v>
      </c>
      <c r="G724" s="21" t="s">
        <v>26</v>
      </c>
      <c r="H724" s="21" t="s">
        <v>38</v>
      </c>
      <c r="I724" s="21" t="s">
        <v>28</v>
      </c>
      <c r="J724" s="21" t="s">
        <v>37</v>
      </c>
      <c r="K724" s="22" t="s">
        <v>39</v>
      </c>
      <c r="L724" s="21" t="s">
        <v>40</v>
      </c>
      <c r="M724" s="23">
        <v>30</v>
      </c>
      <c r="N724" s="21" t="s">
        <v>288</v>
      </c>
      <c r="O724" s="21" t="s">
        <v>288</v>
      </c>
      <c r="P724" s="21" t="s">
        <v>288</v>
      </c>
      <c r="Q724" s="21" t="s">
        <v>288</v>
      </c>
      <c r="R724" s="21" t="s">
        <v>288</v>
      </c>
      <c r="S724" s="23" t="s">
        <v>288</v>
      </c>
      <c r="T724" s="33"/>
      <c r="U724" s="21" t="s">
        <v>291</v>
      </c>
      <c r="V724" s="21">
        <v>1</v>
      </c>
    </row>
    <row r="725" spans="1:22">
      <c r="A725" s="30">
        <v>45639</v>
      </c>
      <c r="B725" s="21" t="s">
        <v>72</v>
      </c>
      <c r="C725" s="21" t="s">
        <v>279</v>
      </c>
      <c r="D725" s="21"/>
      <c r="E725" s="21" t="s">
        <v>37</v>
      </c>
      <c r="F725" s="21" t="s">
        <v>50</v>
      </c>
      <c r="G725" s="21" t="s">
        <v>275</v>
      </c>
      <c r="H725" s="21"/>
      <c r="I725" s="21"/>
      <c r="J725" s="21"/>
      <c r="K725" s="22"/>
      <c r="L725" s="21"/>
      <c r="M725" s="23" t="s">
        <v>288</v>
      </c>
      <c r="N725" s="21" t="s">
        <v>288</v>
      </c>
      <c r="O725" s="21" t="s">
        <v>288</v>
      </c>
      <c r="P725" s="21" t="s">
        <v>288</v>
      </c>
      <c r="Q725" s="21" t="s">
        <v>288</v>
      </c>
      <c r="R725" s="21" t="s">
        <v>288</v>
      </c>
      <c r="S725" s="23" t="s">
        <v>288</v>
      </c>
      <c r="T725" s="33" t="s">
        <v>18</v>
      </c>
      <c r="U725" s="21" t="s">
        <v>296</v>
      </c>
      <c r="V725" s="21">
        <v>1</v>
      </c>
    </row>
    <row r="726" spans="1:22">
      <c r="A726" s="30">
        <v>45643</v>
      </c>
      <c r="B726" s="21" t="s">
        <v>42</v>
      </c>
      <c r="C726" s="21" t="s">
        <v>280</v>
      </c>
      <c r="D726" s="21" t="s">
        <v>23</v>
      </c>
      <c r="E726" s="21" t="s">
        <v>37</v>
      </c>
      <c r="F726" s="21" t="s">
        <v>50</v>
      </c>
      <c r="G726" s="21" t="s">
        <v>38</v>
      </c>
      <c r="H726" s="21" t="s">
        <v>38</v>
      </c>
      <c r="I726" s="21" t="s">
        <v>28</v>
      </c>
      <c r="J726" s="21" t="s">
        <v>37</v>
      </c>
      <c r="K726" s="22" t="s">
        <v>149</v>
      </c>
      <c r="L726" s="21" t="s">
        <v>40</v>
      </c>
      <c r="M726" s="23">
        <v>31</v>
      </c>
      <c r="N726" s="21" t="s">
        <v>288</v>
      </c>
      <c r="O726" s="21" t="s">
        <v>288</v>
      </c>
      <c r="P726" s="21" t="s">
        <v>288</v>
      </c>
      <c r="Q726" s="21" t="s">
        <v>288</v>
      </c>
      <c r="R726" s="21" t="s">
        <v>288</v>
      </c>
      <c r="S726" s="23" t="s">
        <v>288</v>
      </c>
      <c r="T726" s="33"/>
      <c r="U726" s="21" t="s">
        <v>291</v>
      </c>
      <c r="V726" s="21">
        <v>1</v>
      </c>
    </row>
    <row r="727" spans="1:22">
      <c r="A727" s="30">
        <v>45644</v>
      </c>
      <c r="B727" s="21" t="s">
        <v>160</v>
      </c>
      <c r="C727" s="21" t="s">
        <v>281</v>
      </c>
      <c r="D727" s="21" t="s">
        <v>23</v>
      </c>
      <c r="E727" s="21" t="s">
        <v>37</v>
      </c>
      <c r="F727" s="21" t="s">
        <v>25</v>
      </c>
      <c r="G727" s="21" t="s">
        <v>26</v>
      </c>
      <c r="H727" s="21" t="s">
        <v>38</v>
      </c>
      <c r="I727" s="21" t="s">
        <v>28</v>
      </c>
      <c r="J727" s="21" t="s">
        <v>37</v>
      </c>
      <c r="K727" s="22" t="s">
        <v>39</v>
      </c>
      <c r="L727" s="21" t="s">
        <v>58</v>
      </c>
      <c r="M727" s="23">
        <v>32</v>
      </c>
      <c r="N727" s="21" t="s">
        <v>288</v>
      </c>
      <c r="O727" s="21" t="s">
        <v>288</v>
      </c>
      <c r="P727" s="21" t="s">
        <v>288</v>
      </c>
      <c r="Q727" s="21" t="s">
        <v>288</v>
      </c>
      <c r="R727" s="21" t="s">
        <v>288</v>
      </c>
      <c r="S727" s="23" t="s">
        <v>288</v>
      </c>
      <c r="T727" s="33"/>
      <c r="U727" s="21" t="s">
        <v>291</v>
      </c>
      <c r="V727" s="21">
        <v>1</v>
      </c>
    </row>
    <row r="728" spans="1:22">
      <c r="A728" s="30">
        <v>45648</v>
      </c>
      <c r="B728" s="21" t="s">
        <v>205</v>
      </c>
      <c r="C728" s="21" t="s">
        <v>278</v>
      </c>
      <c r="D728" s="21" t="s">
        <v>23</v>
      </c>
      <c r="E728" s="21" t="s">
        <v>37</v>
      </c>
      <c r="F728" s="21" t="s">
        <v>52</v>
      </c>
      <c r="G728" s="21" t="s">
        <v>275</v>
      </c>
      <c r="H728" s="21" t="s">
        <v>38</v>
      </c>
      <c r="I728" s="21" t="s">
        <v>28</v>
      </c>
      <c r="J728" s="21" t="s">
        <v>37</v>
      </c>
      <c r="K728" s="22" t="s">
        <v>30</v>
      </c>
      <c r="L728" s="21"/>
      <c r="M728" s="23">
        <v>15</v>
      </c>
      <c r="N728" s="21" t="s">
        <v>288</v>
      </c>
      <c r="O728" s="21" t="s">
        <v>288</v>
      </c>
      <c r="P728" s="21" t="s">
        <v>288</v>
      </c>
      <c r="Q728" s="21" t="s">
        <v>288</v>
      </c>
      <c r="R728" s="21" t="s">
        <v>288</v>
      </c>
      <c r="S728" s="23" t="s">
        <v>288</v>
      </c>
      <c r="T728" s="33"/>
      <c r="U728" s="21" t="s">
        <v>290</v>
      </c>
      <c r="V728" s="21">
        <v>1</v>
      </c>
    </row>
    <row r="729" spans="1:22">
      <c r="A729" s="30">
        <v>45646</v>
      </c>
      <c r="B729" s="21" t="s">
        <v>33</v>
      </c>
      <c r="C729" s="21" t="s">
        <v>285</v>
      </c>
      <c r="D729" s="21" t="s">
        <v>23</v>
      </c>
      <c r="E729" s="21" t="s">
        <v>37</v>
      </c>
      <c r="F729" s="21" t="s">
        <v>25</v>
      </c>
      <c r="G729" s="21" t="s">
        <v>26</v>
      </c>
      <c r="H729" s="21" t="s">
        <v>41</v>
      </c>
      <c r="I729" s="21" t="s">
        <v>141</v>
      </c>
      <c r="J729" s="21" t="s">
        <v>29</v>
      </c>
      <c r="K729" s="22" t="s">
        <v>39</v>
      </c>
      <c r="L729" s="21" t="s">
        <v>40</v>
      </c>
      <c r="M729" s="23">
        <v>34</v>
      </c>
      <c r="N729" s="21" t="s">
        <v>38</v>
      </c>
      <c r="O729" s="21" t="s">
        <v>28</v>
      </c>
      <c r="P729" s="21" t="s">
        <v>37</v>
      </c>
      <c r="Q729" s="21" t="s">
        <v>288</v>
      </c>
      <c r="R729" s="21" t="s">
        <v>288</v>
      </c>
      <c r="S729" s="23">
        <v>25</v>
      </c>
      <c r="T729" s="33"/>
      <c r="U729" s="21" t="s">
        <v>291</v>
      </c>
      <c r="V729" s="21">
        <v>1</v>
      </c>
    </row>
    <row r="730" spans="1:22">
      <c r="A730" s="30">
        <v>45641</v>
      </c>
      <c r="B730" s="21" t="s">
        <v>33</v>
      </c>
      <c r="C730" s="21" t="s">
        <v>285</v>
      </c>
      <c r="D730" s="21" t="s">
        <v>51</v>
      </c>
      <c r="E730" s="21" t="s">
        <v>37</v>
      </c>
      <c r="F730" s="21" t="s">
        <v>25</v>
      </c>
      <c r="G730" s="21" t="s">
        <v>26</v>
      </c>
      <c r="H730" s="21" t="s">
        <v>34</v>
      </c>
      <c r="I730" s="21" t="s">
        <v>28</v>
      </c>
      <c r="J730" s="21" t="s">
        <v>29</v>
      </c>
      <c r="K730" s="22" t="s">
        <v>39</v>
      </c>
      <c r="L730" s="21" t="s">
        <v>40</v>
      </c>
      <c r="M730" s="23">
        <v>35</v>
      </c>
      <c r="N730" s="21" t="s">
        <v>38</v>
      </c>
      <c r="O730" s="21" t="s">
        <v>28</v>
      </c>
      <c r="P730" s="21" t="s">
        <v>37</v>
      </c>
      <c r="Q730" s="21" t="s">
        <v>39</v>
      </c>
      <c r="R730" s="21" t="s">
        <v>40</v>
      </c>
      <c r="S730" s="23">
        <v>40</v>
      </c>
      <c r="T730" s="33"/>
      <c r="U730" s="21" t="s">
        <v>291</v>
      </c>
      <c r="V730" s="21">
        <v>1</v>
      </c>
    </row>
    <row r="731" spans="1:22">
      <c r="A731" s="30">
        <v>45628</v>
      </c>
      <c r="B731" s="21" t="s">
        <v>33</v>
      </c>
      <c r="C731" s="21" t="s">
        <v>285</v>
      </c>
      <c r="D731" s="21" t="s">
        <v>23</v>
      </c>
      <c r="E731" s="21" t="s">
        <v>56</v>
      </c>
      <c r="F731" s="21" t="s">
        <v>52</v>
      </c>
      <c r="G731" s="21" t="s">
        <v>275</v>
      </c>
      <c r="H731" s="21" t="s">
        <v>38</v>
      </c>
      <c r="I731" s="21" t="s">
        <v>28</v>
      </c>
      <c r="J731" s="21" t="s">
        <v>56</v>
      </c>
      <c r="K731" s="22" t="s">
        <v>30</v>
      </c>
      <c r="L731" s="21"/>
      <c r="M731" s="23">
        <v>25</v>
      </c>
      <c r="N731" s="21" t="s">
        <v>288</v>
      </c>
      <c r="O731" s="21" t="s">
        <v>288</v>
      </c>
      <c r="P731" s="21" t="s">
        <v>288</v>
      </c>
      <c r="Q731" s="21" t="s">
        <v>288</v>
      </c>
      <c r="R731" s="21" t="s">
        <v>288</v>
      </c>
      <c r="S731" s="23" t="s">
        <v>288</v>
      </c>
      <c r="T731" s="33"/>
      <c r="U731" s="21" t="s">
        <v>290</v>
      </c>
      <c r="V731" s="21">
        <v>1</v>
      </c>
    </row>
    <row r="732" spans="1:22">
      <c r="A732" s="30">
        <v>45658</v>
      </c>
      <c r="B732" s="21" t="s">
        <v>102</v>
      </c>
      <c r="C732" s="21" t="s">
        <v>283</v>
      </c>
      <c r="D732" s="21" t="s">
        <v>23</v>
      </c>
      <c r="E732" s="21" t="s">
        <v>37</v>
      </c>
      <c r="F732" s="21" t="s">
        <v>25</v>
      </c>
      <c r="G732" s="21" t="s">
        <v>26</v>
      </c>
      <c r="H732" s="21" t="s">
        <v>38</v>
      </c>
      <c r="I732" s="21" t="s">
        <v>28</v>
      </c>
      <c r="J732" s="21" t="s">
        <v>37</v>
      </c>
      <c r="K732" s="22" t="s">
        <v>39</v>
      </c>
      <c r="L732" s="21" t="s">
        <v>40</v>
      </c>
      <c r="M732" s="23">
        <v>27</v>
      </c>
      <c r="N732" s="21" t="s">
        <v>34</v>
      </c>
      <c r="O732" s="21" t="s">
        <v>28</v>
      </c>
      <c r="P732" s="21" t="s">
        <v>29</v>
      </c>
      <c r="Q732" s="21" t="s">
        <v>39</v>
      </c>
      <c r="R732" s="21" t="s">
        <v>40</v>
      </c>
      <c r="S732" s="23">
        <v>45</v>
      </c>
      <c r="T732" s="33"/>
      <c r="U732" s="21" t="s">
        <v>291</v>
      </c>
      <c r="V732" s="21">
        <v>1</v>
      </c>
    </row>
    <row r="733" spans="1:22">
      <c r="A733" s="30">
        <v>45660</v>
      </c>
      <c r="B733" s="21" t="s">
        <v>78</v>
      </c>
      <c r="C733" s="21" t="s">
        <v>283</v>
      </c>
      <c r="D733" s="21" t="s">
        <v>23</v>
      </c>
      <c r="E733" s="21" t="s">
        <v>37</v>
      </c>
      <c r="F733" s="21" t="s">
        <v>50</v>
      </c>
      <c r="G733" s="21" t="s">
        <v>26</v>
      </c>
      <c r="H733" s="21" t="s">
        <v>38</v>
      </c>
      <c r="I733" s="21" t="s">
        <v>53</v>
      </c>
      <c r="J733" s="21" t="s">
        <v>29</v>
      </c>
      <c r="K733" s="22" t="s">
        <v>39</v>
      </c>
      <c r="L733" s="21" t="s">
        <v>40</v>
      </c>
      <c r="M733" s="23">
        <v>43</v>
      </c>
      <c r="N733" s="21" t="s">
        <v>288</v>
      </c>
      <c r="O733" s="21" t="s">
        <v>288</v>
      </c>
      <c r="P733" s="21" t="s">
        <v>288</v>
      </c>
      <c r="Q733" s="21" t="s">
        <v>288</v>
      </c>
      <c r="R733" s="21" t="s">
        <v>288</v>
      </c>
      <c r="S733" s="23" t="s">
        <v>288</v>
      </c>
      <c r="T733" s="33" t="s">
        <v>18</v>
      </c>
      <c r="U733" s="43" t="s">
        <v>292</v>
      </c>
      <c r="V733" s="21">
        <v>1</v>
      </c>
    </row>
    <row r="734" spans="1:22">
      <c r="A734" s="30">
        <v>45664</v>
      </c>
      <c r="B734" s="21" t="s">
        <v>33</v>
      </c>
      <c r="C734" s="21" t="s">
        <v>285</v>
      </c>
      <c r="D734" s="21" t="s">
        <v>23</v>
      </c>
      <c r="E734" s="21" t="s">
        <v>37</v>
      </c>
      <c r="F734" s="21" t="s">
        <v>52</v>
      </c>
      <c r="G734" s="21" t="s">
        <v>275</v>
      </c>
      <c r="H734" s="21" t="s">
        <v>38</v>
      </c>
      <c r="I734" s="21" t="s">
        <v>28</v>
      </c>
      <c r="J734" s="21" t="s">
        <v>29</v>
      </c>
      <c r="K734" s="22" t="s">
        <v>39</v>
      </c>
      <c r="L734" s="21" t="s">
        <v>40</v>
      </c>
      <c r="M734" s="23">
        <v>27</v>
      </c>
      <c r="N734" s="21" t="s">
        <v>288</v>
      </c>
      <c r="O734" s="21" t="s">
        <v>288</v>
      </c>
      <c r="P734" s="21" t="s">
        <v>288</v>
      </c>
      <c r="Q734" s="21" t="s">
        <v>288</v>
      </c>
      <c r="R734" s="21" t="s">
        <v>288</v>
      </c>
      <c r="S734" s="23" t="s">
        <v>288</v>
      </c>
      <c r="T734" s="33"/>
      <c r="U734" s="21" t="s">
        <v>291</v>
      </c>
      <c r="V734" s="21">
        <v>1</v>
      </c>
    </row>
    <row r="735" spans="1:22">
      <c r="A735" s="30">
        <v>45665</v>
      </c>
      <c r="B735" s="21" t="s">
        <v>77</v>
      </c>
      <c r="C735" s="21" t="s">
        <v>283</v>
      </c>
      <c r="D735" s="21" t="s">
        <v>23</v>
      </c>
      <c r="E735" s="21" t="s">
        <v>37</v>
      </c>
      <c r="F735" s="21" t="s">
        <v>25</v>
      </c>
      <c r="G735" s="21" t="s">
        <v>26</v>
      </c>
      <c r="H735" s="21" t="s">
        <v>34</v>
      </c>
      <c r="I735" s="21" t="s">
        <v>28</v>
      </c>
      <c r="J735" s="21" t="s">
        <v>29</v>
      </c>
      <c r="K735" s="22" t="s">
        <v>39</v>
      </c>
      <c r="L735" s="21" t="s">
        <v>40</v>
      </c>
      <c r="M735" s="23">
        <v>39</v>
      </c>
      <c r="N735" s="21" t="s">
        <v>38</v>
      </c>
      <c r="O735" s="21" t="s">
        <v>28</v>
      </c>
      <c r="P735" s="21" t="s">
        <v>37</v>
      </c>
      <c r="Q735" s="21" t="s">
        <v>39</v>
      </c>
      <c r="R735" s="21" t="s">
        <v>40</v>
      </c>
      <c r="S735" s="23">
        <v>28</v>
      </c>
      <c r="T735" s="33"/>
      <c r="U735" s="43" t="s">
        <v>292</v>
      </c>
      <c r="V735" s="21">
        <v>1</v>
      </c>
    </row>
    <row r="736" spans="1:22">
      <c r="A736" s="30">
        <v>45667</v>
      </c>
      <c r="B736" s="21" t="s">
        <v>48</v>
      </c>
      <c r="C736" s="21" t="s">
        <v>281</v>
      </c>
      <c r="D736" s="21" t="s">
        <v>23</v>
      </c>
      <c r="E736" s="21" t="s">
        <v>37</v>
      </c>
      <c r="F736" s="21" t="s">
        <v>50</v>
      </c>
      <c r="G736" s="21" t="s">
        <v>275</v>
      </c>
      <c r="H736" s="21" t="s">
        <v>38</v>
      </c>
      <c r="I736" s="21" t="s">
        <v>28</v>
      </c>
      <c r="J736" s="21" t="s">
        <v>29</v>
      </c>
      <c r="K736" s="22" t="s">
        <v>39</v>
      </c>
      <c r="L736" s="21" t="s">
        <v>40</v>
      </c>
      <c r="M736" s="23">
        <v>39</v>
      </c>
      <c r="N736" s="21" t="s">
        <v>288</v>
      </c>
      <c r="O736" s="21" t="s">
        <v>288</v>
      </c>
      <c r="P736" s="21" t="s">
        <v>288</v>
      </c>
      <c r="Q736" s="21" t="s">
        <v>288</v>
      </c>
      <c r="R736" s="21" t="s">
        <v>288</v>
      </c>
      <c r="S736" s="23" t="s">
        <v>288</v>
      </c>
      <c r="T736" s="33" t="s">
        <v>18</v>
      </c>
      <c r="U736" s="43" t="s">
        <v>292</v>
      </c>
      <c r="V736" s="21">
        <v>1</v>
      </c>
    </row>
    <row r="737" spans="1:22">
      <c r="A737" s="30">
        <v>45668</v>
      </c>
      <c r="B737" s="21" t="s">
        <v>42</v>
      </c>
      <c r="C737" s="21" t="s">
        <v>280</v>
      </c>
      <c r="D737" s="21" t="s">
        <v>23</v>
      </c>
      <c r="E737" s="21" t="s">
        <v>37</v>
      </c>
      <c r="F737" s="21" t="s">
        <v>25</v>
      </c>
      <c r="G737" s="21" t="s">
        <v>26</v>
      </c>
      <c r="H737" s="21" t="s">
        <v>38</v>
      </c>
      <c r="I737" s="21" t="s">
        <v>28</v>
      </c>
      <c r="J737" s="21" t="s">
        <v>37</v>
      </c>
      <c r="K737" s="22" t="s">
        <v>39</v>
      </c>
      <c r="L737" s="21" t="s">
        <v>40</v>
      </c>
      <c r="M737" s="23">
        <v>27</v>
      </c>
      <c r="N737" s="21" t="s">
        <v>27</v>
      </c>
      <c r="O737" s="21" t="s">
        <v>28</v>
      </c>
      <c r="P737" s="21" t="s">
        <v>29</v>
      </c>
      <c r="Q737" s="21" t="s">
        <v>39</v>
      </c>
      <c r="R737" s="21" t="s">
        <v>40</v>
      </c>
      <c r="S737" s="23">
        <v>47</v>
      </c>
      <c r="T737" s="33"/>
      <c r="U737" s="21" t="s">
        <v>291</v>
      </c>
      <c r="V737" s="21">
        <v>1</v>
      </c>
    </row>
    <row r="738" spans="1:22">
      <c r="A738" s="30">
        <v>45669</v>
      </c>
      <c r="B738" s="21" t="s">
        <v>33</v>
      </c>
      <c r="C738" s="21" t="s">
        <v>285</v>
      </c>
      <c r="D738" s="21" t="s">
        <v>23</v>
      </c>
      <c r="E738" s="21" t="s">
        <v>56</v>
      </c>
      <c r="F738" s="21" t="s">
        <v>25</v>
      </c>
      <c r="G738" s="21" t="s">
        <v>137</v>
      </c>
      <c r="H738" s="21" t="s">
        <v>34</v>
      </c>
      <c r="I738" s="21" t="s">
        <v>28</v>
      </c>
      <c r="J738" s="21" t="s">
        <v>56</v>
      </c>
      <c r="K738" s="22" t="s">
        <v>30</v>
      </c>
      <c r="L738" s="21"/>
      <c r="M738" s="23">
        <v>31</v>
      </c>
      <c r="N738" s="21" t="s">
        <v>41</v>
      </c>
      <c r="O738" s="21" t="s">
        <v>141</v>
      </c>
      <c r="P738" s="21" t="s">
        <v>29</v>
      </c>
      <c r="Q738" s="21" t="s">
        <v>288</v>
      </c>
      <c r="R738" s="21" t="s">
        <v>288</v>
      </c>
      <c r="S738" s="23" t="s">
        <v>288</v>
      </c>
      <c r="T738" s="33"/>
      <c r="U738" s="21" t="s">
        <v>291</v>
      </c>
      <c r="V738" s="21">
        <v>1</v>
      </c>
    </row>
    <row r="739" spans="1:22">
      <c r="A739" s="30">
        <v>45670</v>
      </c>
      <c r="B739" s="21" t="s">
        <v>36</v>
      </c>
      <c r="C739" s="21" t="s">
        <v>276</v>
      </c>
      <c r="D739" s="21" t="s">
        <v>23</v>
      </c>
      <c r="E739" s="21" t="s">
        <v>37</v>
      </c>
      <c r="F739" s="21" t="s">
        <v>25</v>
      </c>
      <c r="G739" s="21" t="s">
        <v>26</v>
      </c>
      <c r="H739" s="21" t="s">
        <v>38</v>
      </c>
      <c r="I739" s="21" t="s">
        <v>28</v>
      </c>
      <c r="J739" s="21" t="s">
        <v>37</v>
      </c>
      <c r="K739" s="22" t="s">
        <v>39</v>
      </c>
      <c r="L739" s="21" t="s">
        <v>58</v>
      </c>
      <c r="M739" s="23">
        <v>20</v>
      </c>
      <c r="N739" s="21" t="s">
        <v>38</v>
      </c>
      <c r="O739" s="21" t="s">
        <v>28</v>
      </c>
      <c r="P739" s="21" t="s">
        <v>288</v>
      </c>
      <c r="Q739" s="21" t="s">
        <v>39</v>
      </c>
      <c r="R739" s="21" t="s">
        <v>58</v>
      </c>
      <c r="S739" s="23">
        <v>17</v>
      </c>
      <c r="T739" s="33"/>
      <c r="U739" s="21" t="s">
        <v>290</v>
      </c>
      <c r="V739" s="21">
        <v>1</v>
      </c>
    </row>
    <row r="740" spans="1:22">
      <c r="A740" s="30">
        <v>45671</v>
      </c>
      <c r="B740" s="21" t="s">
        <v>76</v>
      </c>
      <c r="C740" s="21" t="s">
        <v>283</v>
      </c>
      <c r="D740" s="21" t="s">
        <v>23</v>
      </c>
      <c r="E740" s="21" t="s">
        <v>37</v>
      </c>
      <c r="F740" s="21" t="s">
        <v>25</v>
      </c>
      <c r="G740" s="21" t="s">
        <v>26</v>
      </c>
      <c r="H740" s="21" t="s">
        <v>38</v>
      </c>
      <c r="I740" s="21" t="s">
        <v>28</v>
      </c>
      <c r="J740" s="21" t="s">
        <v>37</v>
      </c>
      <c r="K740" s="22" t="s">
        <v>39</v>
      </c>
      <c r="L740" s="21" t="s">
        <v>40</v>
      </c>
      <c r="M740" s="23">
        <v>43</v>
      </c>
      <c r="N740" s="21" t="s">
        <v>27</v>
      </c>
      <c r="O740" s="21" t="s">
        <v>28</v>
      </c>
      <c r="P740" s="21" t="s">
        <v>29</v>
      </c>
      <c r="Q740" s="21" t="s">
        <v>39</v>
      </c>
      <c r="R740" s="21" t="s">
        <v>40</v>
      </c>
      <c r="S740" s="23">
        <v>47</v>
      </c>
      <c r="T740" s="33"/>
      <c r="U740" s="43" t="s">
        <v>292</v>
      </c>
      <c r="V740" s="21">
        <v>1</v>
      </c>
    </row>
    <row r="741" spans="1:22">
      <c r="A741" s="30">
        <v>45674</v>
      </c>
      <c r="B741" s="21" t="s">
        <v>48</v>
      </c>
      <c r="C741" s="21" t="s">
        <v>281</v>
      </c>
      <c r="D741" s="21" t="s">
        <v>23</v>
      </c>
      <c r="E741" s="21" t="s">
        <v>37</v>
      </c>
      <c r="F741" s="21" t="s">
        <v>50</v>
      </c>
      <c r="G741" s="21" t="s">
        <v>275</v>
      </c>
      <c r="H741" s="21" t="s">
        <v>38</v>
      </c>
      <c r="I741" s="21" t="s">
        <v>28</v>
      </c>
      <c r="J741" s="21" t="s">
        <v>37</v>
      </c>
      <c r="K741" s="22" t="s">
        <v>39</v>
      </c>
      <c r="L741" s="21" t="s">
        <v>40</v>
      </c>
      <c r="M741" s="23">
        <v>25</v>
      </c>
      <c r="N741" s="21" t="s">
        <v>288</v>
      </c>
      <c r="O741" s="21" t="s">
        <v>288</v>
      </c>
      <c r="P741" s="21" t="s">
        <v>288</v>
      </c>
      <c r="Q741" s="21" t="s">
        <v>288</v>
      </c>
      <c r="R741" s="21" t="s">
        <v>288</v>
      </c>
      <c r="S741" s="23" t="s">
        <v>288</v>
      </c>
      <c r="T741" s="33" t="s">
        <v>18</v>
      </c>
      <c r="U741" s="21" t="s">
        <v>290</v>
      </c>
      <c r="V741" s="21">
        <v>1</v>
      </c>
    </row>
    <row r="742" spans="1:22">
      <c r="A742" s="30">
        <v>45675</v>
      </c>
      <c r="B742" s="21" t="s">
        <v>91</v>
      </c>
      <c r="C742" s="21" t="s">
        <v>285</v>
      </c>
      <c r="D742" s="21" t="s">
        <v>23</v>
      </c>
      <c r="E742" s="21" t="s">
        <v>37</v>
      </c>
      <c r="F742" s="21" t="s">
        <v>25</v>
      </c>
      <c r="G742" s="21" t="s">
        <v>137</v>
      </c>
      <c r="H742" s="21" t="s">
        <v>38</v>
      </c>
      <c r="I742" s="21" t="s">
        <v>28</v>
      </c>
      <c r="J742" s="21" t="s">
        <v>37</v>
      </c>
      <c r="K742" s="22" t="s">
        <v>39</v>
      </c>
      <c r="L742" s="21" t="s">
        <v>40</v>
      </c>
      <c r="M742" s="23">
        <v>27</v>
      </c>
      <c r="N742" s="21" t="s">
        <v>288</v>
      </c>
      <c r="O742" s="21" t="s">
        <v>288</v>
      </c>
      <c r="P742" s="21" t="s">
        <v>288</v>
      </c>
      <c r="Q742" s="21" t="s">
        <v>288</v>
      </c>
      <c r="R742" s="21" t="s">
        <v>288</v>
      </c>
      <c r="S742" s="23" t="s">
        <v>288</v>
      </c>
      <c r="T742" s="33"/>
      <c r="U742" s="21" t="s">
        <v>291</v>
      </c>
      <c r="V742" s="21">
        <v>1</v>
      </c>
    </row>
    <row r="743" spans="1:22">
      <c r="A743" s="30">
        <v>45677</v>
      </c>
      <c r="B743" s="21" t="s">
        <v>33</v>
      </c>
      <c r="C743" s="21" t="s">
        <v>285</v>
      </c>
      <c r="D743" s="21" t="s">
        <v>23</v>
      </c>
      <c r="E743" s="21" t="s">
        <v>37</v>
      </c>
      <c r="F743" s="21" t="s">
        <v>25</v>
      </c>
      <c r="G743" s="21" t="s">
        <v>26</v>
      </c>
      <c r="H743" s="21" t="s">
        <v>59</v>
      </c>
      <c r="I743" s="21" t="s">
        <v>141</v>
      </c>
      <c r="J743" s="21" t="s">
        <v>37</v>
      </c>
      <c r="K743" s="22" t="s">
        <v>39</v>
      </c>
      <c r="L743" s="21" t="s">
        <v>40</v>
      </c>
      <c r="M743" s="23">
        <v>40</v>
      </c>
      <c r="N743" s="21" t="s">
        <v>38</v>
      </c>
      <c r="O743" s="21" t="s">
        <v>28</v>
      </c>
      <c r="P743" s="21" t="s">
        <v>37</v>
      </c>
      <c r="Q743" s="21" t="s">
        <v>39</v>
      </c>
      <c r="R743" s="21" t="s">
        <v>40</v>
      </c>
      <c r="S743" s="23">
        <v>24</v>
      </c>
      <c r="T743" s="33"/>
      <c r="U743" s="43" t="s">
        <v>292</v>
      </c>
      <c r="V743" s="21">
        <v>1</v>
      </c>
    </row>
    <row r="744" spans="1:22">
      <c r="A744" s="30">
        <v>45674</v>
      </c>
      <c r="B744" s="21" t="s">
        <v>33</v>
      </c>
      <c r="C744" s="21" t="s">
        <v>285</v>
      </c>
      <c r="D744" s="21" t="s">
        <v>23</v>
      </c>
      <c r="E744" s="21" t="s">
        <v>37</v>
      </c>
      <c r="F744" s="21" t="s">
        <v>25</v>
      </c>
      <c r="G744" s="21" t="s">
        <v>26</v>
      </c>
      <c r="H744" s="21" t="s">
        <v>38</v>
      </c>
      <c r="I744" s="21" t="s">
        <v>28</v>
      </c>
      <c r="J744" s="21" t="s">
        <v>37</v>
      </c>
      <c r="K744" s="22" t="s">
        <v>39</v>
      </c>
      <c r="L744" s="21" t="s">
        <v>40</v>
      </c>
      <c r="M744" s="23">
        <v>51</v>
      </c>
      <c r="N744" s="21" t="s">
        <v>38</v>
      </c>
      <c r="O744" s="21" t="s">
        <v>28</v>
      </c>
      <c r="P744" s="21" t="s">
        <v>37</v>
      </c>
      <c r="Q744" s="21" t="s">
        <v>39</v>
      </c>
      <c r="R744" s="21" t="s">
        <v>40</v>
      </c>
      <c r="S744" s="23">
        <v>25</v>
      </c>
      <c r="T744" s="33"/>
      <c r="U744" s="21" t="s">
        <v>293</v>
      </c>
      <c r="V744" s="21">
        <v>1</v>
      </c>
    </row>
    <row r="745" spans="1:22">
      <c r="A745" s="30">
        <v>45679</v>
      </c>
      <c r="B745" s="21" t="s">
        <v>33</v>
      </c>
      <c r="C745" s="21" t="s">
        <v>285</v>
      </c>
      <c r="D745" s="21" t="s">
        <v>23</v>
      </c>
      <c r="E745" s="21" t="s">
        <v>56</v>
      </c>
      <c r="F745" s="21" t="s">
        <v>50</v>
      </c>
      <c r="G745" s="21" t="s">
        <v>275</v>
      </c>
      <c r="H745" s="21" t="s">
        <v>27</v>
      </c>
      <c r="I745" s="21" t="s">
        <v>28</v>
      </c>
      <c r="J745" s="21" t="s">
        <v>29</v>
      </c>
      <c r="K745" s="22" t="s">
        <v>39</v>
      </c>
      <c r="L745" s="21" t="s">
        <v>40</v>
      </c>
      <c r="M745" s="23">
        <v>40</v>
      </c>
      <c r="N745" s="21" t="s">
        <v>288</v>
      </c>
      <c r="O745" s="21" t="s">
        <v>288</v>
      </c>
      <c r="P745" s="21" t="s">
        <v>288</v>
      </c>
      <c r="Q745" s="21" t="s">
        <v>288</v>
      </c>
      <c r="R745" s="21" t="s">
        <v>288</v>
      </c>
      <c r="S745" s="23" t="s">
        <v>288</v>
      </c>
      <c r="T745" s="33" t="s">
        <v>18</v>
      </c>
      <c r="U745" s="43" t="s">
        <v>292</v>
      </c>
      <c r="V745" s="21">
        <v>1</v>
      </c>
    </row>
    <row r="746" spans="1:22">
      <c r="A746" s="30">
        <v>45683</v>
      </c>
      <c r="B746" s="21" t="s">
        <v>80</v>
      </c>
      <c r="C746" s="21" t="s">
        <v>286</v>
      </c>
      <c r="D746" s="21" t="s">
        <v>23</v>
      </c>
      <c r="E746" s="21" t="s">
        <v>37</v>
      </c>
      <c r="F746" s="21" t="s">
        <v>25</v>
      </c>
      <c r="G746" s="21" t="s">
        <v>26</v>
      </c>
      <c r="H746" s="21" t="s">
        <v>38</v>
      </c>
      <c r="I746" s="21" t="s">
        <v>28</v>
      </c>
      <c r="J746" s="21" t="s">
        <v>37</v>
      </c>
      <c r="K746" s="22" t="s">
        <v>39</v>
      </c>
      <c r="L746" s="21" t="s">
        <v>58</v>
      </c>
      <c r="M746" s="23">
        <v>56</v>
      </c>
      <c r="N746" s="21" t="s">
        <v>38</v>
      </c>
      <c r="O746" s="21" t="s">
        <v>28</v>
      </c>
      <c r="P746" s="21" t="s">
        <v>37</v>
      </c>
      <c r="Q746" s="21" t="s">
        <v>39</v>
      </c>
      <c r="R746" s="21" t="s">
        <v>40</v>
      </c>
      <c r="S746" s="23">
        <v>23</v>
      </c>
      <c r="T746" s="33" t="s">
        <v>18</v>
      </c>
      <c r="U746" s="21" t="s">
        <v>294</v>
      </c>
      <c r="V746" s="21">
        <v>1</v>
      </c>
    </row>
    <row r="747" spans="1:22">
      <c r="A747" s="30">
        <v>45667</v>
      </c>
      <c r="B747" s="21" t="s">
        <v>44</v>
      </c>
      <c r="C747" s="21" t="s">
        <v>44</v>
      </c>
      <c r="D747" s="21" t="s">
        <v>51</v>
      </c>
      <c r="E747" s="21" t="s">
        <v>37</v>
      </c>
      <c r="F747" s="21" t="s">
        <v>25</v>
      </c>
      <c r="G747" s="21" t="s">
        <v>26</v>
      </c>
      <c r="H747" s="21" t="s">
        <v>38</v>
      </c>
      <c r="I747" s="21" t="s">
        <v>28</v>
      </c>
      <c r="J747" s="21" t="s">
        <v>37</v>
      </c>
      <c r="K747" s="22" t="s">
        <v>39</v>
      </c>
      <c r="L747" s="21" t="s">
        <v>40</v>
      </c>
      <c r="M747" s="23">
        <v>45</v>
      </c>
      <c r="N747" s="21" t="s">
        <v>27</v>
      </c>
      <c r="O747" s="21" t="s">
        <v>28</v>
      </c>
      <c r="P747" s="21" t="s">
        <v>29</v>
      </c>
      <c r="Q747" s="21" t="s">
        <v>39</v>
      </c>
      <c r="R747" s="21" t="s">
        <v>40</v>
      </c>
      <c r="S747" s="23">
        <v>67</v>
      </c>
      <c r="T747" s="33"/>
      <c r="U747" s="43" t="s">
        <v>292</v>
      </c>
      <c r="V747" s="21">
        <v>1</v>
      </c>
    </row>
    <row r="748" spans="1:22">
      <c r="A748" s="30">
        <v>45689</v>
      </c>
      <c r="B748" s="21" t="s">
        <v>36</v>
      </c>
      <c r="C748" s="21" t="s">
        <v>276</v>
      </c>
      <c r="D748" s="21" t="s">
        <v>23</v>
      </c>
      <c r="E748" s="21" t="s">
        <v>37</v>
      </c>
      <c r="F748" s="21" t="s">
        <v>25</v>
      </c>
      <c r="G748" s="21" t="s">
        <v>26</v>
      </c>
      <c r="H748" s="21" t="s">
        <v>38</v>
      </c>
      <c r="I748" s="21" t="s">
        <v>28</v>
      </c>
      <c r="J748" s="21" t="s">
        <v>37</v>
      </c>
      <c r="K748" s="22" t="s">
        <v>39</v>
      </c>
      <c r="L748" s="21" t="s">
        <v>58</v>
      </c>
      <c r="M748" s="23">
        <v>32</v>
      </c>
      <c r="N748" s="21" t="s">
        <v>38</v>
      </c>
      <c r="O748" s="21" t="s">
        <v>28</v>
      </c>
      <c r="P748" s="21" t="s">
        <v>37</v>
      </c>
      <c r="Q748" s="21" t="s">
        <v>39</v>
      </c>
      <c r="R748" s="21" t="s">
        <v>40</v>
      </c>
      <c r="S748" s="23">
        <v>21</v>
      </c>
      <c r="T748" s="33"/>
      <c r="U748" s="21" t="s">
        <v>291</v>
      </c>
      <c r="V748" s="21">
        <v>1</v>
      </c>
    </row>
    <row r="749" spans="1:22">
      <c r="A749" s="30">
        <v>45690</v>
      </c>
      <c r="B749" s="21" t="s">
        <v>67</v>
      </c>
      <c r="C749" s="21" t="s">
        <v>278</v>
      </c>
      <c r="D749" s="21" t="s">
        <v>23</v>
      </c>
      <c r="E749" s="21" t="s">
        <v>37</v>
      </c>
      <c r="F749" s="21" t="s">
        <v>25</v>
      </c>
      <c r="G749" s="21" t="s">
        <v>26</v>
      </c>
      <c r="H749" s="21" t="s">
        <v>38</v>
      </c>
      <c r="I749" s="21" t="s">
        <v>28</v>
      </c>
      <c r="J749" s="21" t="s">
        <v>37</v>
      </c>
      <c r="K749" s="22" t="s">
        <v>39</v>
      </c>
      <c r="L749" s="21" t="s">
        <v>40</v>
      </c>
      <c r="M749" s="23">
        <v>20</v>
      </c>
      <c r="N749" s="21" t="s">
        <v>38</v>
      </c>
      <c r="O749" s="21" t="s">
        <v>28</v>
      </c>
      <c r="P749" s="21" t="s">
        <v>37</v>
      </c>
      <c r="Q749" s="21" t="s">
        <v>39</v>
      </c>
      <c r="R749" s="21" t="s">
        <v>40</v>
      </c>
      <c r="S749" s="23">
        <v>17</v>
      </c>
      <c r="T749" s="33"/>
      <c r="U749" s="21" t="s">
        <v>290</v>
      </c>
      <c r="V749" s="21">
        <v>1</v>
      </c>
    </row>
    <row r="750" spans="1:22">
      <c r="A750" s="30">
        <v>45690</v>
      </c>
      <c r="B750" s="21" t="s">
        <v>36</v>
      </c>
      <c r="C750" s="21" t="s">
        <v>276</v>
      </c>
      <c r="D750" s="21" t="s">
        <v>23</v>
      </c>
      <c r="E750" s="21" t="s">
        <v>37</v>
      </c>
      <c r="F750" s="21" t="s">
        <v>25</v>
      </c>
      <c r="G750" s="21" t="s">
        <v>26</v>
      </c>
      <c r="H750" s="21" t="s">
        <v>27</v>
      </c>
      <c r="I750" s="21" t="s">
        <v>141</v>
      </c>
      <c r="J750" s="21" t="s">
        <v>29</v>
      </c>
      <c r="K750" s="22" t="s">
        <v>39</v>
      </c>
      <c r="L750" s="21" t="s">
        <v>40</v>
      </c>
      <c r="M750" s="23">
        <v>34</v>
      </c>
      <c r="N750" s="21" t="s">
        <v>34</v>
      </c>
      <c r="O750" s="21" t="s">
        <v>28</v>
      </c>
      <c r="P750" s="21" t="s">
        <v>29</v>
      </c>
      <c r="Q750" s="21" t="s">
        <v>39</v>
      </c>
      <c r="R750" s="21" t="s">
        <v>40</v>
      </c>
      <c r="S750" s="23">
        <v>61</v>
      </c>
      <c r="T750" s="33"/>
      <c r="U750" s="21" t="s">
        <v>291</v>
      </c>
      <c r="V750" s="21">
        <v>1</v>
      </c>
    </row>
    <row r="751" spans="1:22">
      <c r="A751" s="30">
        <v>45691</v>
      </c>
      <c r="B751" s="21" t="s">
        <v>206</v>
      </c>
      <c r="C751" s="21" t="s">
        <v>277</v>
      </c>
      <c r="D751" s="21" t="s">
        <v>23</v>
      </c>
      <c r="E751" s="21" t="s">
        <v>37</v>
      </c>
      <c r="F751" s="21" t="s">
        <v>52</v>
      </c>
      <c r="G751" s="21" t="s">
        <v>275</v>
      </c>
      <c r="H751" s="21" t="s">
        <v>38</v>
      </c>
      <c r="I751" s="21" t="s">
        <v>28</v>
      </c>
      <c r="J751" s="21" t="s">
        <v>37</v>
      </c>
      <c r="K751" s="22" t="s">
        <v>39</v>
      </c>
      <c r="L751" s="21" t="s">
        <v>40</v>
      </c>
      <c r="M751" s="23">
        <v>19</v>
      </c>
      <c r="N751" s="21" t="s">
        <v>288</v>
      </c>
      <c r="O751" s="21" t="s">
        <v>288</v>
      </c>
      <c r="P751" s="21" t="s">
        <v>288</v>
      </c>
      <c r="Q751" s="21" t="s">
        <v>288</v>
      </c>
      <c r="R751" s="21" t="s">
        <v>288</v>
      </c>
      <c r="S751" s="23" t="s">
        <v>288</v>
      </c>
      <c r="T751" s="33"/>
      <c r="U751" s="21" t="s">
        <v>290</v>
      </c>
      <c r="V751" s="21">
        <v>1</v>
      </c>
    </row>
    <row r="752" spans="1:22">
      <c r="A752" s="30">
        <v>45692</v>
      </c>
      <c r="B752" s="21" t="s">
        <v>98</v>
      </c>
      <c r="C752" s="21" t="s">
        <v>280</v>
      </c>
      <c r="D752" s="21" t="s">
        <v>51</v>
      </c>
      <c r="E752" s="21" t="s">
        <v>37</v>
      </c>
      <c r="F752" s="21" t="s">
        <v>25</v>
      </c>
      <c r="G752" s="21" t="s">
        <v>26</v>
      </c>
      <c r="H752" s="21" t="s">
        <v>38</v>
      </c>
      <c r="I752" s="21" t="s">
        <v>28</v>
      </c>
      <c r="J752" s="21" t="s">
        <v>37</v>
      </c>
      <c r="K752" s="22" t="s">
        <v>39</v>
      </c>
      <c r="L752" s="21" t="s">
        <v>58</v>
      </c>
      <c r="M752" s="23">
        <v>25</v>
      </c>
      <c r="N752" s="21" t="s">
        <v>38</v>
      </c>
      <c r="O752" s="21" t="s">
        <v>28</v>
      </c>
      <c r="P752" s="21" t="s">
        <v>29</v>
      </c>
      <c r="Q752" s="21" t="s">
        <v>30</v>
      </c>
      <c r="R752" s="21" t="s">
        <v>288</v>
      </c>
      <c r="S752" s="23">
        <v>34</v>
      </c>
      <c r="T752" s="33"/>
      <c r="U752" s="21" t="s">
        <v>290</v>
      </c>
      <c r="V752" s="21">
        <v>1</v>
      </c>
    </row>
    <row r="753" spans="1:22">
      <c r="A753" s="30">
        <v>45694</v>
      </c>
      <c r="B753" s="21" t="s">
        <v>48</v>
      </c>
      <c r="C753" s="21" t="s">
        <v>281</v>
      </c>
      <c r="D753" s="21" t="s">
        <v>23</v>
      </c>
      <c r="E753" s="21" t="s">
        <v>37</v>
      </c>
      <c r="F753" s="21" t="s">
        <v>50</v>
      </c>
      <c r="G753" s="21" t="s">
        <v>275</v>
      </c>
      <c r="H753" s="21" t="s">
        <v>38</v>
      </c>
      <c r="I753" s="21" t="s">
        <v>28</v>
      </c>
      <c r="J753" s="21" t="s">
        <v>37</v>
      </c>
      <c r="K753" s="22" t="s">
        <v>39</v>
      </c>
      <c r="L753" s="21" t="s">
        <v>40</v>
      </c>
      <c r="M753" s="23">
        <v>26</v>
      </c>
      <c r="N753" s="21" t="s">
        <v>288</v>
      </c>
      <c r="O753" s="21" t="s">
        <v>288</v>
      </c>
      <c r="P753" s="21" t="s">
        <v>288</v>
      </c>
      <c r="Q753" s="21" t="s">
        <v>288</v>
      </c>
      <c r="R753" s="21" t="s">
        <v>288</v>
      </c>
      <c r="S753" s="23" t="s">
        <v>288</v>
      </c>
      <c r="T753" s="33" t="s">
        <v>18</v>
      </c>
      <c r="U753" s="21" t="s">
        <v>291</v>
      </c>
      <c r="V753" s="21">
        <v>1</v>
      </c>
    </row>
    <row r="754" spans="1:22">
      <c r="A754" s="30">
        <v>45696</v>
      </c>
      <c r="B754" s="21" t="s">
        <v>94</v>
      </c>
      <c r="C754" s="21" t="s">
        <v>280</v>
      </c>
      <c r="D754" s="21" t="s">
        <v>23</v>
      </c>
      <c r="E754" s="21" t="s">
        <v>37</v>
      </c>
      <c r="F754" s="21" t="s">
        <v>25</v>
      </c>
      <c r="G754" s="21" t="s">
        <v>26</v>
      </c>
      <c r="H754" s="21" t="s">
        <v>38</v>
      </c>
      <c r="I754" s="21" t="s">
        <v>28</v>
      </c>
      <c r="J754" s="21" t="s">
        <v>37</v>
      </c>
      <c r="K754" s="22" t="s">
        <v>39</v>
      </c>
      <c r="L754" s="21" t="s">
        <v>40</v>
      </c>
      <c r="M754" s="23">
        <v>25</v>
      </c>
      <c r="N754" s="21" t="s">
        <v>38</v>
      </c>
      <c r="O754" s="21" t="s">
        <v>28</v>
      </c>
      <c r="P754" s="21" t="s">
        <v>37</v>
      </c>
      <c r="Q754" s="21" t="s">
        <v>39</v>
      </c>
      <c r="R754" s="21" t="s">
        <v>40</v>
      </c>
      <c r="S754" s="23">
        <v>17</v>
      </c>
      <c r="T754" s="33"/>
      <c r="U754" s="21" t="s">
        <v>290</v>
      </c>
      <c r="V754" s="21">
        <v>1</v>
      </c>
    </row>
    <row r="755" spans="1:22">
      <c r="A755" s="30">
        <v>45701</v>
      </c>
      <c r="B755" s="21" t="s">
        <v>42</v>
      </c>
      <c r="C755" s="21" t="s">
        <v>280</v>
      </c>
      <c r="D755" s="21" t="s">
        <v>23</v>
      </c>
      <c r="E755" s="21" t="s">
        <v>37</v>
      </c>
      <c r="F755" s="21" t="s">
        <v>25</v>
      </c>
      <c r="G755" s="21" t="s">
        <v>26</v>
      </c>
      <c r="H755" s="21" t="s">
        <v>38</v>
      </c>
      <c r="I755" s="21" t="s">
        <v>28</v>
      </c>
      <c r="J755" s="21" t="s">
        <v>29</v>
      </c>
      <c r="K755" s="22" t="s">
        <v>39</v>
      </c>
      <c r="L755" s="21" t="s">
        <v>40</v>
      </c>
      <c r="M755" s="23">
        <v>21</v>
      </c>
      <c r="N755" s="21" t="s">
        <v>38</v>
      </c>
      <c r="O755" s="21" t="s">
        <v>28</v>
      </c>
      <c r="P755" s="21" t="s">
        <v>37</v>
      </c>
      <c r="Q755" s="21" t="s">
        <v>39</v>
      </c>
      <c r="R755" s="21" t="s">
        <v>40</v>
      </c>
      <c r="S755" s="23">
        <v>30</v>
      </c>
      <c r="T755" s="33"/>
      <c r="U755" s="21" t="s">
        <v>290</v>
      </c>
      <c r="V755" s="21">
        <v>1</v>
      </c>
    </row>
    <row r="756" spans="1:22">
      <c r="A756" s="30">
        <v>45702</v>
      </c>
      <c r="B756" s="21" t="s">
        <v>106</v>
      </c>
      <c r="C756" s="21" t="s">
        <v>278</v>
      </c>
      <c r="D756" s="21" t="s">
        <v>51</v>
      </c>
      <c r="E756" s="21" t="s">
        <v>37</v>
      </c>
      <c r="F756" s="21" t="s">
        <v>50</v>
      </c>
      <c r="G756" s="21" t="s">
        <v>275</v>
      </c>
      <c r="H756" s="21" t="s">
        <v>27</v>
      </c>
      <c r="I756" s="21" t="s">
        <v>28</v>
      </c>
      <c r="J756" s="21" t="s">
        <v>29</v>
      </c>
      <c r="K756" s="22" t="s">
        <v>39</v>
      </c>
      <c r="L756" s="21" t="s">
        <v>40</v>
      </c>
      <c r="M756" s="23">
        <v>32</v>
      </c>
      <c r="N756" s="21" t="s">
        <v>288</v>
      </c>
      <c r="O756" s="21" t="s">
        <v>288</v>
      </c>
      <c r="P756" s="21" t="s">
        <v>288</v>
      </c>
      <c r="Q756" s="21" t="s">
        <v>288</v>
      </c>
      <c r="R756" s="21" t="s">
        <v>288</v>
      </c>
      <c r="S756" s="23" t="s">
        <v>288</v>
      </c>
      <c r="T756" s="33" t="s">
        <v>18</v>
      </c>
      <c r="U756" s="21" t="s">
        <v>291</v>
      </c>
      <c r="V756" s="21">
        <v>1</v>
      </c>
    </row>
    <row r="757" spans="1:22">
      <c r="A757" s="30">
        <v>45711</v>
      </c>
      <c r="B757" s="21" t="s">
        <v>108</v>
      </c>
      <c r="C757" s="21" t="s">
        <v>280</v>
      </c>
      <c r="D757" s="21" t="s">
        <v>23</v>
      </c>
      <c r="E757" s="21" t="s">
        <v>37</v>
      </c>
      <c r="F757" s="21" t="s">
        <v>25</v>
      </c>
      <c r="G757" s="21" t="s">
        <v>26</v>
      </c>
      <c r="H757" s="21" t="s">
        <v>27</v>
      </c>
      <c r="I757" s="21" t="s">
        <v>28</v>
      </c>
      <c r="J757" s="21" t="s">
        <v>29</v>
      </c>
      <c r="K757" s="22" t="s">
        <v>39</v>
      </c>
      <c r="L757" s="21" t="s">
        <v>40</v>
      </c>
      <c r="M757" s="23">
        <v>48</v>
      </c>
      <c r="N757" s="21" t="s">
        <v>38</v>
      </c>
      <c r="O757" s="21" t="s">
        <v>28</v>
      </c>
      <c r="P757" s="21" t="s">
        <v>37</v>
      </c>
      <c r="Q757" s="21" t="s">
        <v>39</v>
      </c>
      <c r="R757" s="21" t="s">
        <v>58</v>
      </c>
      <c r="S757" s="23">
        <v>24</v>
      </c>
      <c r="T757" s="33"/>
      <c r="U757" s="21" t="s">
        <v>293</v>
      </c>
      <c r="V757" s="21">
        <v>1</v>
      </c>
    </row>
    <row r="758" spans="1:22">
      <c r="A758" s="30">
        <v>45712</v>
      </c>
      <c r="B758" s="21" t="s">
        <v>66</v>
      </c>
      <c r="C758" s="21" t="s">
        <v>283</v>
      </c>
      <c r="D758" s="21" t="s">
        <v>23</v>
      </c>
      <c r="E758" s="21" t="s">
        <v>56</v>
      </c>
      <c r="F758" s="21" t="s">
        <v>25</v>
      </c>
      <c r="G758" s="21" t="s">
        <v>137</v>
      </c>
      <c r="H758" s="21" t="s">
        <v>38</v>
      </c>
      <c r="I758" s="21" t="s">
        <v>28</v>
      </c>
      <c r="J758" s="21" t="s">
        <v>37</v>
      </c>
      <c r="K758" s="22" t="s">
        <v>39</v>
      </c>
      <c r="L758" s="21" t="s">
        <v>40</v>
      </c>
      <c r="M758" s="23">
        <v>27</v>
      </c>
      <c r="N758" s="21" t="s">
        <v>288</v>
      </c>
      <c r="O758" s="21" t="s">
        <v>288</v>
      </c>
      <c r="P758" s="21" t="s">
        <v>288</v>
      </c>
      <c r="Q758" s="21" t="s">
        <v>288</v>
      </c>
      <c r="R758" s="21" t="s">
        <v>288</v>
      </c>
      <c r="S758" s="23" t="s">
        <v>288</v>
      </c>
      <c r="T758" s="33"/>
      <c r="U758" s="21" t="s">
        <v>291</v>
      </c>
      <c r="V758" s="21">
        <v>1</v>
      </c>
    </row>
    <row r="759" spans="1:22">
      <c r="A759" s="30">
        <v>45709</v>
      </c>
      <c r="B759" s="21" t="s">
        <v>77</v>
      </c>
      <c r="C759" s="21" t="s">
        <v>283</v>
      </c>
      <c r="D759" s="21" t="s">
        <v>51</v>
      </c>
      <c r="E759" s="21" t="s">
        <v>37</v>
      </c>
      <c r="F759" s="21" t="s">
        <v>25</v>
      </c>
      <c r="G759" s="21" t="s">
        <v>26</v>
      </c>
      <c r="H759" s="21" t="s">
        <v>38</v>
      </c>
      <c r="I759" s="21" t="s">
        <v>28</v>
      </c>
      <c r="J759" s="21" t="s">
        <v>37</v>
      </c>
      <c r="K759" s="22" t="s">
        <v>39</v>
      </c>
      <c r="L759" s="21" t="s">
        <v>40</v>
      </c>
      <c r="M759" s="23">
        <v>23</v>
      </c>
      <c r="N759" s="21" t="s">
        <v>27</v>
      </c>
      <c r="O759" s="21" t="s">
        <v>28</v>
      </c>
      <c r="P759" s="21" t="s">
        <v>29</v>
      </c>
      <c r="Q759" s="21" t="s">
        <v>39</v>
      </c>
      <c r="R759" s="21" t="s">
        <v>40</v>
      </c>
      <c r="S759" s="23">
        <v>21</v>
      </c>
      <c r="T759" s="33"/>
      <c r="U759" s="21" t="s">
        <v>290</v>
      </c>
      <c r="V759" s="21">
        <v>1</v>
      </c>
    </row>
    <row r="760" spans="1:22">
      <c r="A760" s="30">
        <v>45716</v>
      </c>
      <c r="B760" s="21" t="s">
        <v>33</v>
      </c>
      <c r="C760" s="21" t="s">
        <v>285</v>
      </c>
      <c r="D760" s="21" t="s">
        <v>23</v>
      </c>
      <c r="E760" s="21" t="s">
        <v>37</v>
      </c>
      <c r="F760" s="21" t="s">
        <v>25</v>
      </c>
      <c r="G760" s="21" t="s">
        <v>26</v>
      </c>
      <c r="H760" s="21" t="s">
        <v>38</v>
      </c>
      <c r="I760" s="21" t="s">
        <v>28</v>
      </c>
      <c r="J760" s="21" t="s">
        <v>37</v>
      </c>
      <c r="K760" s="22" t="s">
        <v>39</v>
      </c>
      <c r="L760" s="21" t="s">
        <v>40</v>
      </c>
      <c r="M760" s="23">
        <v>63</v>
      </c>
      <c r="N760" s="21" t="s">
        <v>38</v>
      </c>
      <c r="O760" s="21" t="s">
        <v>28</v>
      </c>
      <c r="P760" s="21" t="s">
        <v>37</v>
      </c>
      <c r="Q760" s="21" t="s">
        <v>39</v>
      </c>
      <c r="R760" s="21" t="s">
        <v>40</v>
      </c>
      <c r="S760" s="23">
        <v>26</v>
      </c>
      <c r="T760" s="33"/>
      <c r="U760" s="21" t="s">
        <v>294</v>
      </c>
      <c r="V760" s="21">
        <v>1</v>
      </c>
    </row>
    <row r="761" spans="1:22">
      <c r="A761" s="30">
        <v>45716</v>
      </c>
      <c r="B761" s="21" t="s">
        <v>55</v>
      </c>
      <c r="C761" s="21" t="s">
        <v>279</v>
      </c>
      <c r="D761" s="21" t="s">
        <v>51</v>
      </c>
      <c r="E761" s="21" t="s">
        <v>37</v>
      </c>
      <c r="F761" s="21" t="s">
        <v>25</v>
      </c>
      <c r="G761" s="21" t="s">
        <v>26</v>
      </c>
      <c r="H761" s="21" t="s">
        <v>38</v>
      </c>
      <c r="I761" s="21" t="s">
        <v>28</v>
      </c>
      <c r="J761" s="21" t="s">
        <v>37</v>
      </c>
      <c r="K761" s="22" t="s">
        <v>39</v>
      </c>
      <c r="L761" s="21" t="s">
        <v>40</v>
      </c>
      <c r="M761" s="23">
        <v>33</v>
      </c>
      <c r="N761" s="21" t="s">
        <v>38</v>
      </c>
      <c r="O761" s="21" t="s">
        <v>28</v>
      </c>
      <c r="P761" s="21" t="s">
        <v>29</v>
      </c>
      <c r="Q761" s="21" t="s">
        <v>39</v>
      </c>
      <c r="R761" s="21" t="s">
        <v>40</v>
      </c>
      <c r="S761" s="23">
        <v>19</v>
      </c>
      <c r="T761" s="33"/>
      <c r="U761" s="21" t="s">
        <v>291</v>
      </c>
      <c r="V761" s="21">
        <v>1</v>
      </c>
    </row>
    <row r="762" spans="1:22">
      <c r="A762" s="30">
        <v>45719</v>
      </c>
      <c r="B762" s="21"/>
      <c r="C762" s="21" t="s">
        <v>278</v>
      </c>
      <c r="D762" s="21" t="s">
        <v>23</v>
      </c>
      <c r="E762" s="21" t="s">
        <v>37</v>
      </c>
      <c r="F762" s="21" t="s">
        <v>25</v>
      </c>
      <c r="G762" s="21" t="s">
        <v>26</v>
      </c>
      <c r="H762" s="21" t="s">
        <v>34</v>
      </c>
      <c r="I762" s="21" t="s">
        <v>28</v>
      </c>
      <c r="J762" s="21" t="s">
        <v>37</v>
      </c>
      <c r="K762" s="22" t="s">
        <v>39</v>
      </c>
      <c r="L762" s="21" t="s">
        <v>40</v>
      </c>
      <c r="M762" s="23">
        <v>35</v>
      </c>
      <c r="N762" s="21" t="s">
        <v>38</v>
      </c>
      <c r="O762" s="21" t="s">
        <v>28</v>
      </c>
      <c r="P762" s="21" t="s">
        <v>37</v>
      </c>
      <c r="Q762" s="21" t="s">
        <v>39</v>
      </c>
      <c r="R762" s="21" t="s">
        <v>58</v>
      </c>
      <c r="S762" s="23">
        <v>21</v>
      </c>
      <c r="T762" s="33"/>
      <c r="U762" s="21" t="s">
        <v>291</v>
      </c>
      <c r="V762" s="21">
        <v>1</v>
      </c>
    </row>
    <row r="763" spans="1:22">
      <c r="A763" s="30">
        <v>45716</v>
      </c>
      <c r="B763" s="21" t="s">
        <v>35</v>
      </c>
      <c r="C763" s="21" t="s">
        <v>276</v>
      </c>
      <c r="D763" s="21" t="s">
        <v>23</v>
      </c>
      <c r="E763" s="21" t="s">
        <v>37</v>
      </c>
      <c r="F763" s="21" t="s">
        <v>25</v>
      </c>
      <c r="G763" s="21" t="s">
        <v>26</v>
      </c>
      <c r="H763" s="21" t="s">
        <v>38</v>
      </c>
      <c r="I763" s="21" t="s">
        <v>28</v>
      </c>
      <c r="J763" s="21" t="s">
        <v>37</v>
      </c>
      <c r="K763" s="22" t="s">
        <v>39</v>
      </c>
      <c r="L763" s="21" t="s">
        <v>40</v>
      </c>
      <c r="M763" s="23">
        <v>20</v>
      </c>
      <c r="N763" s="21" t="s">
        <v>38</v>
      </c>
      <c r="O763" s="21" t="s">
        <v>28</v>
      </c>
      <c r="P763" s="21" t="s">
        <v>29</v>
      </c>
      <c r="Q763" s="21" t="s">
        <v>39</v>
      </c>
      <c r="R763" s="21" t="s">
        <v>40</v>
      </c>
      <c r="S763" s="23">
        <v>20</v>
      </c>
      <c r="T763" s="33"/>
      <c r="U763" s="21" t="s">
        <v>290</v>
      </c>
      <c r="V763" s="21">
        <v>1</v>
      </c>
    </row>
    <row r="764" spans="1:22">
      <c r="A764" s="30">
        <v>45751</v>
      </c>
      <c r="B764" s="21" t="s">
        <v>114</v>
      </c>
      <c r="C764" s="21" t="s">
        <v>278</v>
      </c>
      <c r="D764" s="21" t="s">
        <v>23</v>
      </c>
      <c r="E764" s="21" t="s">
        <v>37</v>
      </c>
      <c r="F764" s="21" t="s">
        <v>25</v>
      </c>
      <c r="G764" s="21" t="s">
        <v>26</v>
      </c>
      <c r="H764" s="21" t="s">
        <v>38</v>
      </c>
      <c r="I764" s="21" t="s">
        <v>28</v>
      </c>
      <c r="J764" s="21" t="s">
        <v>37</v>
      </c>
      <c r="K764" s="22" t="s">
        <v>39</v>
      </c>
      <c r="L764" s="21" t="s">
        <v>58</v>
      </c>
      <c r="M764" s="23">
        <v>41</v>
      </c>
      <c r="N764" s="21" t="s">
        <v>34</v>
      </c>
      <c r="O764" s="21" t="s">
        <v>28</v>
      </c>
      <c r="P764" s="21" t="s">
        <v>29</v>
      </c>
      <c r="Q764" s="21" t="s">
        <v>39</v>
      </c>
      <c r="R764" s="21" t="s">
        <v>40</v>
      </c>
      <c r="S764" s="23">
        <v>73</v>
      </c>
      <c r="T764" s="33"/>
      <c r="U764" s="43" t="s">
        <v>292</v>
      </c>
      <c r="V764" s="21">
        <v>1</v>
      </c>
    </row>
    <row r="765" spans="1:22">
      <c r="A765" s="30">
        <v>45754</v>
      </c>
      <c r="B765" s="21" t="s">
        <v>48</v>
      </c>
      <c r="C765" s="21" t="s">
        <v>281</v>
      </c>
      <c r="D765" s="21" t="s">
        <v>23</v>
      </c>
      <c r="E765" s="21" t="s">
        <v>37</v>
      </c>
      <c r="F765" s="21" t="s">
        <v>25</v>
      </c>
      <c r="G765" s="21" t="s">
        <v>26</v>
      </c>
      <c r="H765" s="21" t="s">
        <v>38</v>
      </c>
      <c r="I765" s="21" t="s">
        <v>28</v>
      </c>
      <c r="J765" s="21" t="s">
        <v>37</v>
      </c>
      <c r="K765" s="22" t="s">
        <v>39</v>
      </c>
      <c r="L765" s="21" t="s">
        <v>40</v>
      </c>
      <c r="M765" s="23">
        <v>22</v>
      </c>
      <c r="N765" s="21" t="s">
        <v>34</v>
      </c>
      <c r="O765" s="21" t="s">
        <v>28</v>
      </c>
      <c r="P765" s="21" t="s">
        <v>29</v>
      </c>
      <c r="Q765" s="21" t="s">
        <v>39</v>
      </c>
      <c r="R765" s="21" t="s">
        <v>40</v>
      </c>
      <c r="S765" s="23">
        <v>44</v>
      </c>
      <c r="T765" s="33"/>
      <c r="U765" s="21" t="s">
        <v>290</v>
      </c>
      <c r="V765" s="21">
        <v>1</v>
      </c>
    </row>
    <row r="766" spans="1:22">
      <c r="A766" s="30">
        <v>45756</v>
      </c>
      <c r="B766" s="21" t="s">
        <v>68</v>
      </c>
      <c r="C766" s="21" t="s">
        <v>277</v>
      </c>
      <c r="D766" s="21" t="s">
        <v>23</v>
      </c>
      <c r="E766" s="21" t="s">
        <v>37</v>
      </c>
      <c r="F766" s="21" t="s">
        <v>25</v>
      </c>
      <c r="G766" s="21" t="s">
        <v>26</v>
      </c>
      <c r="H766" s="21" t="s">
        <v>38</v>
      </c>
      <c r="I766" s="21" t="s">
        <v>28</v>
      </c>
      <c r="J766" s="21" t="s">
        <v>37</v>
      </c>
      <c r="K766" s="22" t="s">
        <v>39</v>
      </c>
      <c r="L766" s="21" t="s">
        <v>40</v>
      </c>
      <c r="M766" s="23">
        <v>20</v>
      </c>
      <c r="N766" s="21" t="s">
        <v>288</v>
      </c>
      <c r="O766" s="21" t="s">
        <v>288</v>
      </c>
      <c r="P766" s="21" t="s">
        <v>288</v>
      </c>
      <c r="Q766" s="21" t="s">
        <v>288</v>
      </c>
      <c r="R766" s="21" t="s">
        <v>288</v>
      </c>
      <c r="S766" s="23" t="s">
        <v>288</v>
      </c>
      <c r="T766" s="33"/>
      <c r="U766" s="21" t="s">
        <v>290</v>
      </c>
      <c r="V766" s="21">
        <v>1</v>
      </c>
    </row>
    <row r="767" spans="1:22">
      <c r="A767" s="30">
        <v>45760</v>
      </c>
      <c r="B767" s="21" t="s">
        <v>74</v>
      </c>
      <c r="C767" s="21" t="s">
        <v>280</v>
      </c>
      <c r="D767" s="21" t="s">
        <v>23</v>
      </c>
      <c r="E767" s="21" t="s">
        <v>56</v>
      </c>
      <c r="F767" s="21" t="s">
        <v>52</v>
      </c>
      <c r="G767" s="21" t="s">
        <v>275</v>
      </c>
      <c r="H767" s="21" t="s">
        <v>38</v>
      </c>
      <c r="I767" s="21" t="s">
        <v>28</v>
      </c>
      <c r="J767" s="21" t="s">
        <v>56</v>
      </c>
      <c r="K767" s="22" t="s">
        <v>30</v>
      </c>
      <c r="L767" s="21"/>
      <c r="M767" s="23">
        <v>24</v>
      </c>
      <c r="N767" s="21" t="s">
        <v>288</v>
      </c>
      <c r="O767" s="21" t="s">
        <v>288</v>
      </c>
      <c r="P767" s="21" t="s">
        <v>288</v>
      </c>
      <c r="Q767" s="21" t="s">
        <v>288</v>
      </c>
      <c r="R767" s="21" t="s">
        <v>288</v>
      </c>
      <c r="S767" s="23" t="s">
        <v>288</v>
      </c>
      <c r="T767" s="33"/>
      <c r="U767" s="21" t="s">
        <v>290</v>
      </c>
      <c r="V767" s="21">
        <v>1</v>
      </c>
    </row>
    <row r="768" spans="1:22">
      <c r="A768" s="30">
        <v>45761</v>
      </c>
      <c r="B768" s="21" t="s">
        <v>48</v>
      </c>
      <c r="C768" s="21" t="s">
        <v>278</v>
      </c>
      <c r="D768" s="21" t="s">
        <v>23</v>
      </c>
      <c r="E768" s="21" t="s">
        <v>37</v>
      </c>
      <c r="F768" s="21" t="s">
        <v>25</v>
      </c>
      <c r="G768" s="21" t="s">
        <v>26</v>
      </c>
      <c r="H768" s="21" t="s">
        <v>38</v>
      </c>
      <c r="I768" s="21" t="s">
        <v>28</v>
      </c>
      <c r="J768" s="21" t="s">
        <v>37</v>
      </c>
      <c r="K768" s="22" t="s">
        <v>39</v>
      </c>
      <c r="L768" s="21" t="s">
        <v>40</v>
      </c>
      <c r="M768" s="23">
        <v>42</v>
      </c>
      <c r="N768" s="21" t="s">
        <v>38</v>
      </c>
      <c r="O768" s="21" t="s">
        <v>28</v>
      </c>
      <c r="P768" s="21" t="s">
        <v>37</v>
      </c>
      <c r="Q768" s="21" t="s">
        <v>39</v>
      </c>
      <c r="R768" s="21" t="s">
        <v>40</v>
      </c>
      <c r="S768" s="23">
        <v>21</v>
      </c>
      <c r="T768" s="33"/>
      <c r="U768" s="43" t="s">
        <v>292</v>
      </c>
      <c r="V768" s="21">
        <v>1</v>
      </c>
    </row>
    <row r="769" spans="1:22">
      <c r="A769" s="30">
        <v>45764</v>
      </c>
      <c r="B769" s="21" t="s">
        <v>207</v>
      </c>
      <c r="C769" s="21" t="s">
        <v>278</v>
      </c>
      <c r="D769" s="21" t="s">
        <v>51</v>
      </c>
      <c r="E769" s="21" t="s">
        <v>37</v>
      </c>
      <c r="F769" s="21" t="s">
        <v>25</v>
      </c>
      <c r="G769" s="21" t="s">
        <v>26</v>
      </c>
      <c r="H769" s="21" t="s">
        <v>32</v>
      </c>
      <c r="I769" s="21" t="s">
        <v>28</v>
      </c>
      <c r="J769" s="21" t="s">
        <v>29</v>
      </c>
      <c r="K769" s="22" t="s">
        <v>39</v>
      </c>
      <c r="L769" s="21" t="s">
        <v>40</v>
      </c>
      <c r="M769" s="23">
        <v>79</v>
      </c>
      <c r="N769" s="21" t="s">
        <v>38</v>
      </c>
      <c r="O769" s="21" t="s">
        <v>28</v>
      </c>
      <c r="P769" s="21" t="s">
        <v>37</v>
      </c>
      <c r="Q769" s="21" t="s">
        <v>39</v>
      </c>
      <c r="R769" s="21" t="s">
        <v>40</v>
      </c>
      <c r="S769" s="23">
        <v>34</v>
      </c>
      <c r="T769" s="33"/>
      <c r="U769" s="21" t="s">
        <v>295</v>
      </c>
      <c r="V769" s="21">
        <v>1</v>
      </c>
    </row>
    <row r="770" spans="1:22">
      <c r="A770" s="30">
        <v>45764</v>
      </c>
      <c r="B770" s="21" t="s">
        <v>67</v>
      </c>
      <c r="C770" s="21" t="s">
        <v>278</v>
      </c>
      <c r="D770" s="21" t="s">
        <v>23</v>
      </c>
      <c r="E770" s="21" t="s">
        <v>37</v>
      </c>
      <c r="F770" s="21" t="s">
        <v>25</v>
      </c>
      <c r="G770" s="21" t="s">
        <v>275</v>
      </c>
      <c r="H770" s="21" t="s">
        <v>38</v>
      </c>
      <c r="I770" s="21" t="s">
        <v>28</v>
      </c>
      <c r="J770" s="21" t="s">
        <v>37</v>
      </c>
      <c r="K770" s="22" t="s">
        <v>39</v>
      </c>
      <c r="L770" s="21" t="s">
        <v>40</v>
      </c>
      <c r="M770" s="23">
        <v>19</v>
      </c>
      <c r="N770" s="21" t="s">
        <v>79</v>
      </c>
      <c r="O770" s="21" t="s">
        <v>28</v>
      </c>
      <c r="P770" s="21" t="s">
        <v>37</v>
      </c>
      <c r="Q770" s="21" t="s">
        <v>39</v>
      </c>
      <c r="R770" s="21" t="s">
        <v>40</v>
      </c>
      <c r="S770" s="23">
        <v>18</v>
      </c>
      <c r="T770" s="33"/>
      <c r="U770" s="21" t="s">
        <v>290</v>
      </c>
      <c r="V770" s="21">
        <v>1</v>
      </c>
    </row>
    <row r="771" spans="1:22">
      <c r="A771" s="30">
        <v>45764</v>
      </c>
      <c r="B771" s="21" t="s">
        <v>36</v>
      </c>
      <c r="C771" s="21" t="s">
        <v>276</v>
      </c>
      <c r="D771" s="21" t="s">
        <v>23</v>
      </c>
      <c r="E771" s="21" t="s">
        <v>37</v>
      </c>
      <c r="F771" s="21" t="s">
        <v>25</v>
      </c>
      <c r="G771" s="21" t="s">
        <v>26</v>
      </c>
      <c r="H771" s="21" t="s">
        <v>34</v>
      </c>
      <c r="I771" s="21" t="s">
        <v>28</v>
      </c>
      <c r="J771" s="21" t="s">
        <v>29</v>
      </c>
      <c r="K771" s="22" t="s">
        <v>39</v>
      </c>
      <c r="L771" s="21" t="s">
        <v>40</v>
      </c>
      <c r="M771" s="23">
        <v>44</v>
      </c>
      <c r="N771" s="21" t="s">
        <v>38</v>
      </c>
      <c r="O771" s="21" t="s">
        <v>28</v>
      </c>
      <c r="P771" s="21" t="s">
        <v>37</v>
      </c>
      <c r="Q771" s="21" t="s">
        <v>39</v>
      </c>
      <c r="R771" s="21" t="s">
        <v>40</v>
      </c>
      <c r="S771" s="23">
        <v>20</v>
      </c>
      <c r="T771" s="33"/>
      <c r="U771" s="43" t="s">
        <v>292</v>
      </c>
      <c r="V771" s="21">
        <v>1</v>
      </c>
    </row>
    <row r="772" spans="1:22">
      <c r="A772" s="30">
        <v>45764</v>
      </c>
      <c r="B772" s="21" t="s">
        <v>208</v>
      </c>
      <c r="C772" s="21" t="s">
        <v>280</v>
      </c>
      <c r="D772" s="21" t="s">
        <v>23</v>
      </c>
      <c r="E772" s="21" t="s">
        <v>37</v>
      </c>
      <c r="F772" s="21" t="s">
        <v>25</v>
      </c>
      <c r="G772" s="21" t="s">
        <v>26</v>
      </c>
      <c r="H772" s="21" t="s">
        <v>34</v>
      </c>
      <c r="I772" s="21" t="s">
        <v>28</v>
      </c>
      <c r="J772" s="21" t="s">
        <v>29</v>
      </c>
      <c r="K772" s="22" t="s">
        <v>39</v>
      </c>
      <c r="L772" s="21" t="s">
        <v>40</v>
      </c>
      <c r="M772" s="23">
        <v>43</v>
      </c>
      <c r="N772" s="21" t="s">
        <v>38</v>
      </c>
      <c r="O772" s="21" t="s">
        <v>28</v>
      </c>
      <c r="P772" s="21" t="s">
        <v>37</v>
      </c>
      <c r="Q772" s="21" t="s">
        <v>39</v>
      </c>
      <c r="R772" s="21" t="s">
        <v>40</v>
      </c>
      <c r="S772" s="23">
        <v>28</v>
      </c>
      <c r="T772" s="33"/>
      <c r="U772" s="43" t="s">
        <v>292</v>
      </c>
      <c r="V772" s="21">
        <v>1</v>
      </c>
    </row>
    <row r="773" spans="1:22">
      <c r="A773" s="30">
        <v>45764</v>
      </c>
      <c r="B773" s="21" t="s">
        <v>74</v>
      </c>
      <c r="C773" s="21" t="s">
        <v>280</v>
      </c>
      <c r="D773" s="21" t="s">
        <v>23</v>
      </c>
      <c r="E773" s="21" t="s">
        <v>37</v>
      </c>
      <c r="F773" s="21" t="s">
        <v>25</v>
      </c>
      <c r="G773" s="21" t="s">
        <v>26</v>
      </c>
      <c r="H773" s="21" t="s">
        <v>34</v>
      </c>
      <c r="I773" s="21" t="s">
        <v>28</v>
      </c>
      <c r="J773" s="21" t="s">
        <v>29</v>
      </c>
      <c r="K773" s="22" t="s">
        <v>39</v>
      </c>
      <c r="L773" s="21" t="s">
        <v>40</v>
      </c>
      <c r="M773" s="23">
        <v>28</v>
      </c>
      <c r="N773" s="21" t="s">
        <v>38</v>
      </c>
      <c r="O773" s="21" t="s">
        <v>28</v>
      </c>
      <c r="P773" s="21" t="s">
        <v>37</v>
      </c>
      <c r="Q773" s="21" t="s">
        <v>39</v>
      </c>
      <c r="R773" s="21" t="s">
        <v>40</v>
      </c>
      <c r="S773" s="23">
        <v>25</v>
      </c>
      <c r="T773" s="33"/>
      <c r="U773" s="21" t="s">
        <v>291</v>
      </c>
      <c r="V773" s="21">
        <v>1</v>
      </c>
    </row>
    <row r="774" spans="1:22">
      <c r="A774" s="30">
        <v>45765</v>
      </c>
      <c r="B774" s="21" t="s">
        <v>48</v>
      </c>
      <c r="C774" s="21" t="s">
        <v>278</v>
      </c>
      <c r="D774" s="21" t="s">
        <v>23</v>
      </c>
      <c r="E774" s="21" t="s">
        <v>37</v>
      </c>
      <c r="F774" s="21" t="s">
        <v>25</v>
      </c>
      <c r="G774" s="21" t="s">
        <v>26</v>
      </c>
      <c r="H774" s="21" t="s">
        <v>38</v>
      </c>
      <c r="I774" s="21" t="s">
        <v>28</v>
      </c>
      <c r="J774" s="21" t="s">
        <v>37</v>
      </c>
      <c r="K774" s="22" t="s">
        <v>39</v>
      </c>
      <c r="L774" s="21" t="s">
        <v>40</v>
      </c>
      <c r="M774" s="23">
        <v>30</v>
      </c>
      <c r="N774" s="21" t="s">
        <v>38</v>
      </c>
      <c r="O774" s="21" t="s">
        <v>28</v>
      </c>
      <c r="P774" s="21" t="s">
        <v>288</v>
      </c>
      <c r="Q774" s="21" t="s">
        <v>288</v>
      </c>
      <c r="R774" s="21" t="s">
        <v>288</v>
      </c>
      <c r="S774" s="23" t="s">
        <v>288</v>
      </c>
      <c r="T774" s="33"/>
      <c r="U774" s="21" t="s">
        <v>291</v>
      </c>
      <c r="V774" s="21">
        <v>1</v>
      </c>
    </row>
    <row r="775" spans="1:22">
      <c r="A775" s="30">
        <v>45765</v>
      </c>
      <c r="B775" s="21" t="s">
        <v>48</v>
      </c>
      <c r="C775" s="21" t="s">
        <v>281</v>
      </c>
      <c r="D775" s="21" t="s">
        <v>23</v>
      </c>
      <c r="E775" s="21" t="s">
        <v>37</v>
      </c>
      <c r="F775" s="21" t="s">
        <v>25</v>
      </c>
      <c r="G775" s="21" t="s">
        <v>26</v>
      </c>
      <c r="H775" s="21" t="s">
        <v>34</v>
      </c>
      <c r="I775" s="21" t="s">
        <v>141</v>
      </c>
      <c r="J775" s="21" t="s">
        <v>29</v>
      </c>
      <c r="K775" s="22" t="s">
        <v>39</v>
      </c>
      <c r="L775" s="21" t="s">
        <v>40</v>
      </c>
      <c r="M775" s="23">
        <v>60</v>
      </c>
      <c r="N775" s="21" t="s">
        <v>38</v>
      </c>
      <c r="O775" s="21" t="s">
        <v>28</v>
      </c>
      <c r="P775" s="21" t="s">
        <v>37</v>
      </c>
      <c r="Q775" s="21" t="s">
        <v>39</v>
      </c>
      <c r="R775" s="21" t="s">
        <v>40</v>
      </c>
      <c r="S775" s="23">
        <v>31</v>
      </c>
      <c r="T775" s="33"/>
      <c r="U775" s="21" t="s">
        <v>294</v>
      </c>
      <c r="V775" s="21">
        <v>1</v>
      </c>
    </row>
    <row r="776" spans="1:22">
      <c r="A776" s="30">
        <v>45767</v>
      </c>
      <c r="B776" s="21" t="s">
        <v>48</v>
      </c>
      <c r="C776" s="21" t="s">
        <v>281</v>
      </c>
      <c r="D776" s="21"/>
      <c r="E776" s="21" t="s">
        <v>37</v>
      </c>
      <c r="F776" s="21" t="s">
        <v>25</v>
      </c>
      <c r="G776" s="21" t="s">
        <v>26</v>
      </c>
      <c r="H776" s="21" t="s">
        <v>34</v>
      </c>
      <c r="I776" s="21" t="s">
        <v>28</v>
      </c>
      <c r="J776" s="21" t="s">
        <v>29</v>
      </c>
      <c r="K776" s="22" t="s">
        <v>30</v>
      </c>
      <c r="L776" s="21"/>
      <c r="M776" s="23" t="s">
        <v>288</v>
      </c>
      <c r="N776" s="21" t="s">
        <v>38</v>
      </c>
      <c r="O776" s="21" t="s">
        <v>28</v>
      </c>
      <c r="P776" s="21" t="s">
        <v>288</v>
      </c>
      <c r="Q776" s="21" t="s">
        <v>30</v>
      </c>
      <c r="R776" s="21" t="s">
        <v>288</v>
      </c>
      <c r="S776" s="23" t="s">
        <v>288</v>
      </c>
      <c r="T776" s="33"/>
      <c r="U776" s="21" t="s">
        <v>296</v>
      </c>
      <c r="V776" s="21">
        <v>1</v>
      </c>
    </row>
    <row r="777" spans="1:22">
      <c r="A777" s="30">
        <v>45770</v>
      </c>
      <c r="B777" s="21" t="s">
        <v>84</v>
      </c>
      <c r="C777" s="21" t="s">
        <v>280</v>
      </c>
      <c r="D777" s="21" t="s">
        <v>23</v>
      </c>
      <c r="E777" s="21" t="s">
        <v>37</v>
      </c>
      <c r="F777" s="21" t="s">
        <v>25</v>
      </c>
      <c r="G777" s="21" t="s">
        <v>26</v>
      </c>
      <c r="H777" s="21" t="s">
        <v>27</v>
      </c>
      <c r="I777" s="21" t="s">
        <v>28</v>
      </c>
      <c r="J777" s="21" t="s">
        <v>29</v>
      </c>
      <c r="K777" s="22" t="s">
        <v>39</v>
      </c>
      <c r="L777" s="21" t="s">
        <v>40</v>
      </c>
      <c r="M777" s="23">
        <v>50</v>
      </c>
      <c r="N777" s="21" t="s">
        <v>38</v>
      </c>
      <c r="O777" s="21" t="s">
        <v>28</v>
      </c>
      <c r="P777" s="21" t="s">
        <v>37</v>
      </c>
      <c r="Q777" s="21" t="s">
        <v>39</v>
      </c>
      <c r="R777" s="21" t="s">
        <v>40</v>
      </c>
      <c r="S777" s="23">
        <v>23</v>
      </c>
      <c r="T777" s="33"/>
      <c r="U777" s="21" t="s">
        <v>293</v>
      </c>
      <c r="V777" s="21">
        <v>1</v>
      </c>
    </row>
    <row r="778" spans="1:22">
      <c r="A778" s="30">
        <v>45773</v>
      </c>
      <c r="B778" s="21" t="s">
        <v>74</v>
      </c>
      <c r="C778" s="21" t="s">
        <v>280</v>
      </c>
      <c r="D778" s="21" t="s">
        <v>23</v>
      </c>
      <c r="E778" s="21" t="s">
        <v>37</v>
      </c>
      <c r="F778" s="21" t="s">
        <v>25</v>
      </c>
      <c r="G778" s="21" t="s">
        <v>26</v>
      </c>
      <c r="H778" s="21" t="s">
        <v>38</v>
      </c>
      <c r="I778" s="21" t="s">
        <v>28</v>
      </c>
      <c r="J778" s="21" t="s">
        <v>37</v>
      </c>
      <c r="K778" s="22" t="s">
        <v>39</v>
      </c>
      <c r="L778" s="21" t="s">
        <v>40</v>
      </c>
      <c r="M778" s="23">
        <v>19</v>
      </c>
      <c r="N778" s="21" t="s">
        <v>27</v>
      </c>
      <c r="O778" s="21" t="s">
        <v>28</v>
      </c>
      <c r="P778" s="21" t="s">
        <v>29</v>
      </c>
      <c r="Q778" s="21" t="s">
        <v>39</v>
      </c>
      <c r="R778" s="21" t="s">
        <v>40</v>
      </c>
      <c r="S778" s="23">
        <v>30</v>
      </c>
      <c r="T778" s="33" t="s">
        <v>18</v>
      </c>
      <c r="U778" s="21" t="s">
        <v>290</v>
      </c>
      <c r="V778" s="21">
        <v>1</v>
      </c>
    </row>
    <row r="779" spans="1:22">
      <c r="A779" s="30">
        <v>45773</v>
      </c>
      <c r="B779" s="21" t="s">
        <v>209</v>
      </c>
      <c r="C779" s="21" t="s">
        <v>278</v>
      </c>
      <c r="D779" s="21" t="s">
        <v>23</v>
      </c>
      <c r="E779" s="21" t="s">
        <v>37</v>
      </c>
      <c r="F779" s="21" t="s">
        <v>25</v>
      </c>
      <c r="G779" s="21" t="s">
        <v>26</v>
      </c>
      <c r="H779" s="21" t="s">
        <v>38</v>
      </c>
      <c r="I779" s="21" t="s">
        <v>28</v>
      </c>
      <c r="J779" s="21" t="s">
        <v>37</v>
      </c>
      <c r="K779" s="22" t="s">
        <v>39</v>
      </c>
      <c r="L779" s="21" t="s">
        <v>40</v>
      </c>
      <c r="M779" s="23">
        <v>53</v>
      </c>
      <c r="N779" s="21" t="s">
        <v>27</v>
      </c>
      <c r="O779" s="21" t="s">
        <v>28</v>
      </c>
      <c r="P779" s="21" t="s">
        <v>29</v>
      </c>
      <c r="Q779" s="21" t="s">
        <v>39</v>
      </c>
      <c r="R779" s="21" t="s">
        <v>40</v>
      </c>
      <c r="S779" s="23">
        <v>50</v>
      </c>
      <c r="T779" s="33"/>
      <c r="U779" s="21" t="s">
        <v>293</v>
      </c>
      <c r="V779" s="21">
        <v>1</v>
      </c>
    </row>
    <row r="780" spans="1:22">
      <c r="A780" s="30">
        <v>45775</v>
      </c>
      <c r="B780" s="21" t="s">
        <v>100</v>
      </c>
      <c r="C780" s="21" t="s">
        <v>280</v>
      </c>
      <c r="D780" s="21" t="s">
        <v>23</v>
      </c>
      <c r="E780" s="21" t="s">
        <v>37</v>
      </c>
      <c r="F780" s="21" t="s">
        <v>50</v>
      </c>
      <c r="G780" s="21" t="s">
        <v>275</v>
      </c>
      <c r="H780" s="21" t="s">
        <v>27</v>
      </c>
      <c r="I780" s="21" t="s">
        <v>28</v>
      </c>
      <c r="J780" s="21" t="s">
        <v>29</v>
      </c>
      <c r="K780" s="22" t="s">
        <v>39</v>
      </c>
      <c r="L780" s="21" t="s">
        <v>40</v>
      </c>
      <c r="M780" s="23">
        <v>40</v>
      </c>
      <c r="N780" s="21" t="s">
        <v>288</v>
      </c>
      <c r="O780" s="21" t="s">
        <v>288</v>
      </c>
      <c r="P780" s="21" t="s">
        <v>288</v>
      </c>
      <c r="Q780" s="21" t="s">
        <v>288</v>
      </c>
      <c r="R780" s="21" t="s">
        <v>288</v>
      </c>
      <c r="S780" s="23" t="s">
        <v>288</v>
      </c>
      <c r="T780" s="33" t="s">
        <v>18</v>
      </c>
      <c r="U780" s="43" t="s">
        <v>292</v>
      </c>
      <c r="V780" s="21">
        <v>1</v>
      </c>
    </row>
    <row r="781" spans="1:22">
      <c r="A781" s="30">
        <v>45744</v>
      </c>
      <c r="B781" s="21" t="s">
        <v>31</v>
      </c>
      <c r="C781" s="21" t="s">
        <v>285</v>
      </c>
      <c r="D781" s="21" t="s">
        <v>23</v>
      </c>
      <c r="E781" s="21" t="s">
        <v>37</v>
      </c>
      <c r="F781" s="21" t="s">
        <v>25</v>
      </c>
      <c r="G781" s="21" t="s">
        <v>26</v>
      </c>
      <c r="H781" s="21" t="s">
        <v>27</v>
      </c>
      <c r="I781" s="21" t="s">
        <v>28</v>
      </c>
      <c r="J781" s="21" t="s">
        <v>37</v>
      </c>
      <c r="K781" s="22" t="s">
        <v>39</v>
      </c>
      <c r="L781" s="21" t="s">
        <v>40</v>
      </c>
      <c r="M781" s="23">
        <v>25</v>
      </c>
      <c r="N781" s="21" t="s">
        <v>27</v>
      </c>
      <c r="O781" s="21" t="s">
        <v>28</v>
      </c>
      <c r="P781" s="21" t="s">
        <v>29</v>
      </c>
      <c r="Q781" s="21" t="s">
        <v>39</v>
      </c>
      <c r="R781" s="21" t="s">
        <v>40</v>
      </c>
      <c r="S781" s="23">
        <v>34</v>
      </c>
      <c r="T781" s="33"/>
      <c r="U781" s="21" t="s">
        <v>290</v>
      </c>
      <c r="V781" s="21">
        <v>1</v>
      </c>
    </row>
    <row r="782" spans="1:22">
      <c r="A782" s="30">
        <v>45725</v>
      </c>
      <c r="B782" s="21" t="s">
        <v>210</v>
      </c>
      <c r="C782" s="21" t="s">
        <v>283</v>
      </c>
      <c r="D782" s="21" t="s">
        <v>51</v>
      </c>
      <c r="E782" s="21" t="s">
        <v>37</v>
      </c>
      <c r="F782" s="21" t="s">
        <v>50</v>
      </c>
      <c r="G782" s="21" t="s">
        <v>275</v>
      </c>
      <c r="H782" s="21" t="s">
        <v>34</v>
      </c>
      <c r="I782" s="21" t="s">
        <v>28</v>
      </c>
      <c r="J782" s="21" t="s">
        <v>29</v>
      </c>
      <c r="K782" s="22" t="s">
        <v>39</v>
      </c>
      <c r="L782" s="21" t="s">
        <v>40</v>
      </c>
      <c r="M782" s="23">
        <v>23</v>
      </c>
      <c r="N782" s="21" t="s">
        <v>288</v>
      </c>
      <c r="O782" s="21" t="s">
        <v>288</v>
      </c>
      <c r="P782" s="21" t="s">
        <v>288</v>
      </c>
      <c r="Q782" s="21" t="s">
        <v>288</v>
      </c>
      <c r="R782" s="21" t="s">
        <v>288</v>
      </c>
      <c r="S782" s="23" t="s">
        <v>288</v>
      </c>
      <c r="T782" s="33" t="s">
        <v>18</v>
      </c>
      <c r="U782" s="21" t="s">
        <v>290</v>
      </c>
      <c r="V782" s="21">
        <v>1</v>
      </c>
    </row>
    <row r="783" spans="1:22">
      <c r="A783" s="30">
        <v>45725</v>
      </c>
      <c r="B783" s="21" t="s">
        <v>48</v>
      </c>
      <c r="C783" s="21" t="s">
        <v>281</v>
      </c>
      <c r="D783" s="21" t="s">
        <v>23</v>
      </c>
      <c r="E783" s="21" t="s">
        <v>37</v>
      </c>
      <c r="F783" s="21" t="s">
        <v>25</v>
      </c>
      <c r="G783" s="21" t="s">
        <v>26</v>
      </c>
      <c r="H783" s="21" t="s">
        <v>38</v>
      </c>
      <c r="I783" s="21" t="s">
        <v>28</v>
      </c>
      <c r="J783" s="21" t="s">
        <v>37</v>
      </c>
      <c r="K783" s="22" t="s">
        <v>30</v>
      </c>
      <c r="L783" s="21"/>
      <c r="M783" s="23">
        <v>22</v>
      </c>
      <c r="N783" s="21" t="s">
        <v>38</v>
      </c>
      <c r="O783" s="21" t="s">
        <v>28</v>
      </c>
      <c r="P783" s="21" t="s">
        <v>29</v>
      </c>
      <c r="Q783" s="21" t="s">
        <v>39</v>
      </c>
      <c r="R783" s="21" t="s">
        <v>40</v>
      </c>
      <c r="S783" s="23">
        <v>24</v>
      </c>
      <c r="T783" s="33"/>
      <c r="U783" s="21" t="s">
        <v>290</v>
      </c>
      <c r="V783" s="21">
        <v>1</v>
      </c>
    </row>
    <row r="784" spans="1:22">
      <c r="A784" s="30">
        <v>45725</v>
      </c>
      <c r="B784" s="21" t="s">
        <v>48</v>
      </c>
      <c r="C784" s="21" t="s">
        <v>281</v>
      </c>
      <c r="D784" s="21" t="s">
        <v>23</v>
      </c>
      <c r="E784" s="21" t="s">
        <v>37</v>
      </c>
      <c r="F784" s="21" t="s">
        <v>25</v>
      </c>
      <c r="G784" s="21" t="s">
        <v>26</v>
      </c>
      <c r="H784" s="21" t="s">
        <v>38</v>
      </c>
      <c r="I784" s="21" t="s">
        <v>28</v>
      </c>
      <c r="J784" s="21" t="s">
        <v>37</v>
      </c>
      <c r="K784" s="22" t="s">
        <v>39</v>
      </c>
      <c r="L784" s="21" t="s">
        <v>58</v>
      </c>
      <c r="M784" s="23">
        <v>26</v>
      </c>
      <c r="N784" s="21" t="s">
        <v>38</v>
      </c>
      <c r="O784" s="21" t="s">
        <v>28</v>
      </c>
      <c r="P784" s="21" t="s">
        <v>37</v>
      </c>
      <c r="Q784" s="21" t="s">
        <v>39</v>
      </c>
      <c r="R784" s="21" t="s">
        <v>40</v>
      </c>
      <c r="S784" s="23">
        <v>36</v>
      </c>
      <c r="T784" s="33"/>
      <c r="U784" s="21" t="s">
        <v>291</v>
      </c>
      <c r="V784" s="21">
        <v>1</v>
      </c>
    </row>
    <row r="785" spans="1:22">
      <c r="A785" s="30">
        <v>45728</v>
      </c>
      <c r="B785" s="21" t="s">
        <v>48</v>
      </c>
      <c r="C785" s="21" t="s">
        <v>281</v>
      </c>
      <c r="D785" s="21" t="s">
        <v>23</v>
      </c>
      <c r="E785" s="21" t="s">
        <v>37</v>
      </c>
      <c r="F785" s="21" t="s">
        <v>25</v>
      </c>
      <c r="G785" s="21" t="s">
        <v>26</v>
      </c>
      <c r="H785" s="21" t="s">
        <v>27</v>
      </c>
      <c r="I785" s="21" t="s">
        <v>28</v>
      </c>
      <c r="J785" s="21" t="s">
        <v>29</v>
      </c>
      <c r="K785" s="22" t="s">
        <v>39</v>
      </c>
      <c r="L785" s="21" t="s">
        <v>40</v>
      </c>
      <c r="M785" s="23">
        <v>35</v>
      </c>
      <c r="N785" s="21" t="s">
        <v>79</v>
      </c>
      <c r="O785" s="21" t="s">
        <v>28</v>
      </c>
      <c r="P785" s="21" t="s">
        <v>37</v>
      </c>
      <c r="Q785" s="21" t="s">
        <v>39</v>
      </c>
      <c r="R785" s="21" t="s">
        <v>40</v>
      </c>
      <c r="S785" s="23">
        <v>59</v>
      </c>
      <c r="T785" s="33"/>
      <c r="U785" s="21" t="s">
        <v>291</v>
      </c>
      <c r="V785" s="21">
        <v>1</v>
      </c>
    </row>
    <row r="786" spans="1:22">
      <c r="A786" s="30">
        <v>45728</v>
      </c>
      <c r="B786" s="21" t="s">
        <v>36</v>
      </c>
      <c r="C786" s="21" t="s">
        <v>276</v>
      </c>
      <c r="D786" s="21" t="s">
        <v>23</v>
      </c>
      <c r="E786" s="21" t="s">
        <v>37</v>
      </c>
      <c r="F786" s="21" t="s">
        <v>50</v>
      </c>
      <c r="G786" s="21" t="s">
        <v>275</v>
      </c>
      <c r="H786" s="21" t="s">
        <v>27</v>
      </c>
      <c r="I786" s="21" t="s">
        <v>28</v>
      </c>
      <c r="J786" s="21" t="s">
        <v>29</v>
      </c>
      <c r="K786" s="22" t="s">
        <v>39</v>
      </c>
      <c r="L786" s="21" t="s">
        <v>40</v>
      </c>
      <c r="M786" s="23">
        <v>26</v>
      </c>
      <c r="N786" s="21" t="s">
        <v>288</v>
      </c>
      <c r="O786" s="21" t="s">
        <v>288</v>
      </c>
      <c r="P786" s="21" t="s">
        <v>288</v>
      </c>
      <c r="Q786" s="21" t="s">
        <v>288</v>
      </c>
      <c r="R786" s="21" t="s">
        <v>288</v>
      </c>
      <c r="S786" s="23" t="s">
        <v>288</v>
      </c>
      <c r="T786" s="33" t="s">
        <v>18</v>
      </c>
      <c r="U786" s="21" t="s">
        <v>291</v>
      </c>
      <c r="V786" s="21">
        <v>1</v>
      </c>
    </row>
    <row r="787" spans="1:22">
      <c r="A787" s="30">
        <v>45727</v>
      </c>
      <c r="B787" s="21" t="s">
        <v>211</v>
      </c>
      <c r="C787" s="21" t="s">
        <v>282</v>
      </c>
      <c r="D787" s="21" t="s">
        <v>23</v>
      </c>
      <c r="E787" s="21" t="s">
        <v>37</v>
      </c>
      <c r="F787" s="21" t="s">
        <v>50</v>
      </c>
      <c r="G787" s="21" t="s">
        <v>275</v>
      </c>
      <c r="H787" s="21" t="s">
        <v>27</v>
      </c>
      <c r="I787" s="21" t="s">
        <v>28</v>
      </c>
      <c r="J787" s="21" t="s">
        <v>29</v>
      </c>
      <c r="K787" s="22" t="s">
        <v>39</v>
      </c>
      <c r="L787" s="21" t="s">
        <v>40</v>
      </c>
      <c r="M787" s="23">
        <v>54</v>
      </c>
      <c r="N787" s="21" t="s">
        <v>288</v>
      </c>
      <c r="O787" s="21" t="s">
        <v>288</v>
      </c>
      <c r="P787" s="21" t="s">
        <v>288</v>
      </c>
      <c r="Q787" s="21" t="s">
        <v>288</v>
      </c>
      <c r="R787" s="21" t="s">
        <v>288</v>
      </c>
      <c r="S787" s="23" t="s">
        <v>288</v>
      </c>
      <c r="T787" s="33" t="s">
        <v>18</v>
      </c>
      <c r="U787" s="21" t="s">
        <v>293</v>
      </c>
      <c r="V787" s="21">
        <v>1</v>
      </c>
    </row>
    <row r="788" spans="1:22">
      <c r="A788" s="30">
        <v>45738</v>
      </c>
      <c r="B788" s="21" t="s">
        <v>120</v>
      </c>
      <c r="C788" s="21" t="s">
        <v>276</v>
      </c>
      <c r="D788" s="21" t="s">
        <v>23</v>
      </c>
      <c r="E788" s="21" t="s">
        <v>37</v>
      </c>
      <c r="F788" s="21" t="s">
        <v>25</v>
      </c>
      <c r="G788" s="21" t="s">
        <v>26</v>
      </c>
      <c r="H788" s="21" t="s">
        <v>34</v>
      </c>
      <c r="I788" s="21" t="s">
        <v>28</v>
      </c>
      <c r="J788" s="21" t="s">
        <v>29</v>
      </c>
      <c r="K788" s="22" t="s">
        <v>39</v>
      </c>
      <c r="L788" s="21" t="s">
        <v>40</v>
      </c>
      <c r="M788" s="23">
        <v>45</v>
      </c>
      <c r="N788" s="21" t="s">
        <v>38</v>
      </c>
      <c r="O788" s="21" t="s">
        <v>28</v>
      </c>
      <c r="P788" s="21" t="s">
        <v>37</v>
      </c>
      <c r="Q788" s="21" t="s">
        <v>39</v>
      </c>
      <c r="R788" s="21" t="s">
        <v>40</v>
      </c>
      <c r="S788" s="23">
        <v>26</v>
      </c>
      <c r="T788" s="33"/>
      <c r="U788" s="43" t="s">
        <v>292</v>
      </c>
      <c r="V788" s="21">
        <v>1</v>
      </c>
    </row>
    <row r="789" spans="1:22">
      <c r="A789" s="30">
        <v>45745</v>
      </c>
      <c r="B789" s="21" t="s">
        <v>90</v>
      </c>
      <c r="C789" s="21" t="s">
        <v>281</v>
      </c>
      <c r="D789" s="21" t="s">
        <v>23</v>
      </c>
      <c r="E789" s="21" t="s">
        <v>37</v>
      </c>
      <c r="F789" s="21" t="s">
        <v>50</v>
      </c>
      <c r="G789" s="21" t="s">
        <v>275</v>
      </c>
      <c r="H789" s="21" t="s">
        <v>38</v>
      </c>
      <c r="I789" s="21" t="s">
        <v>28</v>
      </c>
      <c r="J789" s="21" t="s">
        <v>29</v>
      </c>
      <c r="K789" s="22" t="s">
        <v>39</v>
      </c>
      <c r="L789" s="21" t="s">
        <v>40</v>
      </c>
      <c r="M789" s="23">
        <v>18</v>
      </c>
      <c r="N789" s="21" t="s">
        <v>288</v>
      </c>
      <c r="O789" s="21" t="s">
        <v>288</v>
      </c>
      <c r="P789" s="21" t="s">
        <v>288</v>
      </c>
      <c r="Q789" s="21" t="s">
        <v>288</v>
      </c>
      <c r="R789" s="21" t="s">
        <v>288</v>
      </c>
      <c r="S789" s="23" t="s">
        <v>288</v>
      </c>
      <c r="T789" s="33" t="s">
        <v>18</v>
      </c>
      <c r="U789" s="21" t="s">
        <v>290</v>
      </c>
      <c r="V789" s="21">
        <v>1</v>
      </c>
    </row>
    <row r="790" spans="1:22">
      <c r="A790" s="30">
        <v>45737</v>
      </c>
      <c r="B790" s="21" t="s">
        <v>36</v>
      </c>
      <c r="C790" s="21" t="s">
        <v>276</v>
      </c>
      <c r="D790" s="21"/>
      <c r="E790" s="21" t="s">
        <v>37</v>
      </c>
      <c r="F790" s="21" t="s">
        <v>50</v>
      </c>
      <c r="G790" s="21" t="s">
        <v>275</v>
      </c>
      <c r="H790" s="21"/>
      <c r="I790" s="21"/>
      <c r="J790" s="21"/>
      <c r="K790" s="22"/>
      <c r="L790" s="21"/>
      <c r="M790" s="23" t="s">
        <v>288</v>
      </c>
      <c r="N790" s="21" t="s">
        <v>288</v>
      </c>
      <c r="O790" s="21" t="s">
        <v>288</v>
      </c>
      <c r="P790" s="21" t="s">
        <v>288</v>
      </c>
      <c r="Q790" s="21" t="s">
        <v>288</v>
      </c>
      <c r="R790" s="21" t="s">
        <v>288</v>
      </c>
      <c r="S790" s="23" t="s">
        <v>288</v>
      </c>
      <c r="T790" s="33" t="s">
        <v>18</v>
      </c>
      <c r="U790" s="21" t="s">
        <v>296</v>
      </c>
      <c r="V790" s="21">
        <v>1</v>
      </c>
    </row>
    <row r="791" spans="1:22">
      <c r="A791" s="30">
        <v>45779</v>
      </c>
      <c r="B791" s="21" t="s">
        <v>67</v>
      </c>
      <c r="C791" s="21" t="s">
        <v>278</v>
      </c>
      <c r="D791" s="21" t="s">
        <v>23</v>
      </c>
      <c r="E791" s="21" t="s">
        <v>37</v>
      </c>
      <c r="F791" s="21" t="s">
        <v>50</v>
      </c>
      <c r="G791" s="21" t="s">
        <v>275</v>
      </c>
      <c r="H791" s="21" t="s">
        <v>38</v>
      </c>
      <c r="I791" s="21" t="s">
        <v>28</v>
      </c>
      <c r="J791" s="21" t="s">
        <v>37</v>
      </c>
      <c r="K791" s="22" t="s">
        <v>39</v>
      </c>
      <c r="L791" s="21" t="s">
        <v>40</v>
      </c>
      <c r="M791" s="23">
        <v>36</v>
      </c>
      <c r="N791" s="21" t="s">
        <v>288</v>
      </c>
      <c r="O791" s="21" t="s">
        <v>288</v>
      </c>
      <c r="P791" s="21" t="s">
        <v>288</v>
      </c>
      <c r="Q791" s="21" t="s">
        <v>288</v>
      </c>
      <c r="R791" s="21" t="s">
        <v>288</v>
      </c>
      <c r="S791" s="23" t="s">
        <v>288</v>
      </c>
      <c r="T791" s="33" t="s">
        <v>18</v>
      </c>
      <c r="U791" s="43" t="s">
        <v>292</v>
      </c>
      <c r="V791" s="21">
        <v>1</v>
      </c>
    </row>
    <row r="792" spans="1:22">
      <c r="A792" s="30">
        <v>45785</v>
      </c>
      <c r="B792" s="21" t="s">
        <v>48</v>
      </c>
      <c r="C792" s="21" t="s">
        <v>281</v>
      </c>
      <c r="D792" s="21" t="s">
        <v>23</v>
      </c>
      <c r="E792" s="21" t="s">
        <v>37</v>
      </c>
      <c r="F792" s="21" t="s">
        <v>50</v>
      </c>
      <c r="G792" s="21" t="s">
        <v>275</v>
      </c>
      <c r="H792" s="21" t="s">
        <v>38</v>
      </c>
      <c r="I792" s="21" t="s">
        <v>28</v>
      </c>
      <c r="J792" s="21" t="s">
        <v>37</v>
      </c>
      <c r="K792" s="22" t="s">
        <v>39</v>
      </c>
      <c r="L792" s="21" t="s">
        <v>40</v>
      </c>
      <c r="M792" s="23">
        <v>21</v>
      </c>
      <c r="N792" s="21" t="s">
        <v>288</v>
      </c>
      <c r="O792" s="21" t="s">
        <v>288</v>
      </c>
      <c r="P792" s="21" t="s">
        <v>288</v>
      </c>
      <c r="Q792" s="21" t="s">
        <v>288</v>
      </c>
      <c r="R792" s="21" t="s">
        <v>288</v>
      </c>
      <c r="S792" s="23" t="s">
        <v>288</v>
      </c>
      <c r="T792" s="33" t="s">
        <v>18</v>
      </c>
      <c r="U792" s="21" t="s">
        <v>290</v>
      </c>
      <c r="V792" s="21">
        <v>1</v>
      </c>
    </row>
    <row r="793" spans="1:22">
      <c r="A793" s="30">
        <v>45787</v>
      </c>
      <c r="B793" s="21" t="s">
        <v>107</v>
      </c>
      <c r="C793" s="21" t="s">
        <v>280</v>
      </c>
      <c r="D793" s="21" t="s">
        <v>23</v>
      </c>
      <c r="E793" s="21" t="s">
        <v>37</v>
      </c>
      <c r="F793" s="21" t="s">
        <v>25</v>
      </c>
      <c r="G793" s="21" t="s">
        <v>26</v>
      </c>
      <c r="H793" s="21" t="s">
        <v>34</v>
      </c>
      <c r="I793" s="21" t="s">
        <v>28</v>
      </c>
      <c r="J793" s="21" t="s">
        <v>29</v>
      </c>
      <c r="K793" s="22" t="s">
        <v>39</v>
      </c>
      <c r="L793" s="21" t="s">
        <v>40</v>
      </c>
      <c r="M793" s="23">
        <v>65</v>
      </c>
      <c r="N793" s="21" t="s">
        <v>38</v>
      </c>
      <c r="O793" s="21" t="s">
        <v>28</v>
      </c>
      <c r="P793" s="21" t="s">
        <v>37</v>
      </c>
      <c r="Q793" s="21" t="s">
        <v>39</v>
      </c>
      <c r="R793" s="21" t="s">
        <v>40</v>
      </c>
      <c r="S793" s="23">
        <v>30</v>
      </c>
      <c r="T793" s="33"/>
      <c r="U793" s="21" t="s">
        <v>294</v>
      </c>
      <c r="V793" s="21">
        <v>1</v>
      </c>
    </row>
    <row r="794" spans="1:22">
      <c r="A794" s="30">
        <v>45788</v>
      </c>
      <c r="B794" s="21" t="s">
        <v>104</v>
      </c>
      <c r="C794" s="21" t="s">
        <v>282</v>
      </c>
      <c r="D794" s="21" t="s">
        <v>23</v>
      </c>
      <c r="E794" s="21" t="s">
        <v>37</v>
      </c>
      <c r="F794" s="21" t="s">
        <v>25</v>
      </c>
      <c r="G794" s="21" t="s">
        <v>26</v>
      </c>
      <c r="H794" s="21" t="s">
        <v>38</v>
      </c>
      <c r="I794" s="21" t="s">
        <v>28</v>
      </c>
      <c r="J794" s="21" t="s">
        <v>37</v>
      </c>
      <c r="K794" s="22" t="s">
        <v>39</v>
      </c>
      <c r="L794" s="21" t="s">
        <v>40</v>
      </c>
      <c r="M794" s="23">
        <v>32</v>
      </c>
      <c r="N794" s="21" t="s">
        <v>38</v>
      </c>
      <c r="O794" s="21" t="s">
        <v>28</v>
      </c>
      <c r="P794" s="21" t="s">
        <v>37</v>
      </c>
      <c r="Q794" s="21" t="s">
        <v>39</v>
      </c>
      <c r="R794" s="21" t="s">
        <v>40</v>
      </c>
      <c r="S794" s="23">
        <v>23</v>
      </c>
      <c r="T794" s="33" t="s">
        <v>18</v>
      </c>
      <c r="U794" s="21" t="s">
        <v>291</v>
      </c>
      <c r="V794" s="21">
        <v>1</v>
      </c>
    </row>
    <row r="795" spans="1:22">
      <c r="A795" s="30">
        <v>45790</v>
      </c>
      <c r="B795" s="21" t="s">
        <v>138</v>
      </c>
      <c r="C795" s="21" t="s">
        <v>285</v>
      </c>
      <c r="D795" s="21" t="s">
        <v>23</v>
      </c>
      <c r="E795" s="21" t="s">
        <v>37</v>
      </c>
      <c r="F795" s="21" t="s">
        <v>25</v>
      </c>
      <c r="G795" s="21" t="s">
        <v>26</v>
      </c>
      <c r="H795" s="21" t="s">
        <v>34</v>
      </c>
      <c r="I795" s="21" t="s">
        <v>28</v>
      </c>
      <c r="J795" s="21" t="s">
        <v>29</v>
      </c>
      <c r="K795" s="22" t="s">
        <v>39</v>
      </c>
      <c r="L795" s="21" t="s">
        <v>40</v>
      </c>
      <c r="M795" s="23">
        <v>25</v>
      </c>
      <c r="N795" s="21" t="s">
        <v>38</v>
      </c>
      <c r="O795" s="21" t="s">
        <v>28</v>
      </c>
      <c r="P795" s="21" t="s">
        <v>37</v>
      </c>
      <c r="Q795" s="21" t="s">
        <v>39</v>
      </c>
      <c r="R795" s="21" t="s">
        <v>40</v>
      </c>
      <c r="S795" s="23">
        <v>26</v>
      </c>
      <c r="T795" s="33" t="s">
        <v>18</v>
      </c>
      <c r="U795" s="21" t="s">
        <v>290</v>
      </c>
      <c r="V795" s="21">
        <v>1</v>
      </c>
    </row>
    <row r="796" spans="1:22">
      <c r="A796" s="30">
        <v>45793</v>
      </c>
      <c r="B796" s="21" t="s">
        <v>48</v>
      </c>
      <c r="C796" s="21" t="s">
        <v>281</v>
      </c>
      <c r="D796" s="21" t="s">
        <v>23</v>
      </c>
      <c r="E796" s="21" t="s">
        <v>37</v>
      </c>
      <c r="F796" s="21" t="s">
        <v>50</v>
      </c>
      <c r="G796" s="21" t="s">
        <v>275</v>
      </c>
      <c r="H796" s="21" t="s">
        <v>27</v>
      </c>
      <c r="I796" s="21" t="s">
        <v>53</v>
      </c>
      <c r="J796" s="21" t="s">
        <v>29</v>
      </c>
      <c r="K796" s="22" t="s">
        <v>39</v>
      </c>
      <c r="L796" s="21" t="s">
        <v>40</v>
      </c>
      <c r="M796" s="23">
        <v>54</v>
      </c>
      <c r="N796" s="21" t="s">
        <v>288</v>
      </c>
      <c r="O796" s="21" t="s">
        <v>288</v>
      </c>
      <c r="P796" s="21" t="s">
        <v>288</v>
      </c>
      <c r="Q796" s="21" t="s">
        <v>288</v>
      </c>
      <c r="R796" s="21" t="s">
        <v>288</v>
      </c>
      <c r="S796" s="23" t="s">
        <v>288</v>
      </c>
      <c r="T796" s="33" t="s">
        <v>18</v>
      </c>
      <c r="U796" s="21" t="s">
        <v>293</v>
      </c>
      <c r="V796" s="21">
        <v>1</v>
      </c>
    </row>
    <row r="797" spans="1:22">
      <c r="A797" s="30">
        <v>45793</v>
      </c>
      <c r="B797" s="21" t="s">
        <v>36</v>
      </c>
      <c r="C797" s="21" t="s">
        <v>276</v>
      </c>
      <c r="D797" s="21" t="s">
        <v>23</v>
      </c>
      <c r="E797" s="21" t="s">
        <v>37</v>
      </c>
      <c r="F797" s="21" t="s">
        <v>25</v>
      </c>
      <c r="G797" s="21" t="s">
        <v>26</v>
      </c>
      <c r="H797" s="21" t="s">
        <v>27</v>
      </c>
      <c r="I797" s="21" t="s">
        <v>28</v>
      </c>
      <c r="J797" s="21" t="s">
        <v>29</v>
      </c>
      <c r="K797" s="22" t="s">
        <v>39</v>
      </c>
      <c r="L797" s="21" t="s">
        <v>40</v>
      </c>
      <c r="M797" s="23">
        <v>30</v>
      </c>
      <c r="N797" s="21" t="s">
        <v>38</v>
      </c>
      <c r="O797" s="21" t="s">
        <v>28</v>
      </c>
      <c r="P797" s="21" t="s">
        <v>37</v>
      </c>
      <c r="Q797" s="21" t="s">
        <v>39</v>
      </c>
      <c r="R797" s="21" t="s">
        <v>40</v>
      </c>
      <c r="S797" s="23">
        <v>24</v>
      </c>
      <c r="T797" s="33"/>
      <c r="U797" s="21" t="s">
        <v>291</v>
      </c>
      <c r="V797" s="21">
        <v>1</v>
      </c>
    </row>
    <row r="798" spans="1:22">
      <c r="A798" s="30">
        <v>45798</v>
      </c>
      <c r="B798" s="21" t="s">
        <v>67</v>
      </c>
      <c r="C798" s="21" t="s">
        <v>278</v>
      </c>
      <c r="D798" s="21" t="s">
        <v>23</v>
      </c>
      <c r="E798" s="21" t="s">
        <v>37</v>
      </c>
      <c r="F798" s="21" t="s">
        <v>25</v>
      </c>
      <c r="G798" s="21" t="s">
        <v>26</v>
      </c>
      <c r="H798" s="21" t="s">
        <v>34</v>
      </c>
      <c r="I798" s="21" t="s">
        <v>28</v>
      </c>
      <c r="J798" s="21" t="s">
        <v>29</v>
      </c>
      <c r="K798" s="22" t="s">
        <v>39</v>
      </c>
      <c r="L798" s="21" t="s">
        <v>40</v>
      </c>
      <c r="M798" s="23">
        <v>57</v>
      </c>
      <c r="N798" s="21" t="s">
        <v>38</v>
      </c>
      <c r="O798" s="21" t="s">
        <v>28</v>
      </c>
      <c r="P798" s="21" t="s">
        <v>37</v>
      </c>
      <c r="Q798" s="21" t="s">
        <v>39</v>
      </c>
      <c r="R798" s="21" t="s">
        <v>40</v>
      </c>
      <c r="S798" s="23">
        <v>62</v>
      </c>
      <c r="T798" s="33"/>
      <c r="U798" s="21" t="s">
        <v>294</v>
      </c>
      <c r="V798" s="21">
        <v>1</v>
      </c>
    </row>
    <row r="799" spans="1:22">
      <c r="A799" s="30">
        <v>45794</v>
      </c>
      <c r="B799" s="21" t="s">
        <v>42</v>
      </c>
      <c r="C799" s="21" t="s">
        <v>280</v>
      </c>
      <c r="D799" s="21" t="s">
        <v>23</v>
      </c>
      <c r="E799" s="21" t="s">
        <v>37</v>
      </c>
      <c r="F799" s="21" t="s">
        <v>52</v>
      </c>
      <c r="G799" s="21" t="s">
        <v>275</v>
      </c>
      <c r="H799" s="21" t="s">
        <v>34</v>
      </c>
      <c r="I799" s="21" t="s">
        <v>141</v>
      </c>
      <c r="J799" s="21" t="s">
        <v>29</v>
      </c>
      <c r="K799" s="22" t="s">
        <v>39</v>
      </c>
      <c r="L799" s="21" t="s">
        <v>40</v>
      </c>
      <c r="M799" s="23">
        <v>35</v>
      </c>
      <c r="N799" s="21" t="s">
        <v>38</v>
      </c>
      <c r="O799" s="21" t="s">
        <v>28</v>
      </c>
      <c r="P799" s="21" t="s">
        <v>37</v>
      </c>
      <c r="Q799" s="21" t="s">
        <v>39</v>
      </c>
      <c r="R799" s="21" t="s">
        <v>40</v>
      </c>
      <c r="S799" s="23">
        <v>35</v>
      </c>
      <c r="T799" s="33"/>
      <c r="U799" s="21" t="s">
        <v>291</v>
      </c>
      <c r="V799" s="21">
        <v>1</v>
      </c>
    </row>
    <row r="800" spans="1:22">
      <c r="A800" s="30">
        <v>45802</v>
      </c>
      <c r="B800" s="21" t="s">
        <v>99</v>
      </c>
      <c r="C800" s="21" t="s">
        <v>283</v>
      </c>
      <c r="D800" s="21" t="s">
        <v>23</v>
      </c>
      <c r="E800" s="21" t="s">
        <v>37</v>
      </c>
      <c r="F800" s="21" t="s">
        <v>25</v>
      </c>
      <c r="G800" s="21" t="s">
        <v>26</v>
      </c>
      <c r="H800" s="21" t="s">
        <v>152</v>
      </c>
      <c r="I800" s="21" t="s">
        <v>141</v>
      </c>
      <c r="J800" s="21" t="s">
        <v>29</v>
      </c>
      <c r="K800" s="22" t="s">
        <v>39</v>
      </c>
      <c r="L800" s="21" t="s">
        <v>40</v>
      </c>
      <c r="M800" s="23">
        <v>23</v>
      </c>
      <c r="N800" s="21" t="s">
        <v>38</v>
      </c>
      <c r="O800" s="21" t="s">
        <v>28</v>
      </c>
      <c r="P800" s="21" t="s">
        <v>37</v>
      </c>
      <c r="Q800" s="21" t="s">
        <v>39</v>
      </c>
      <c r="R800" s="21" t="s">
        <v>40</v>
      </c>
      <c r="S800" s="23">
        <v>23</v>
      </c>
      <c r="T800" s="33"/>
      <c r="U800" s="21" t="s">
        <v>290</v>
      </c>
      <c r="V800" s="21">
        <v>1</v>
      </c>
    </row>
    <row r="801" spans="1:22">
      <c r="A801" s="30">
        <v>45802</v>
      </c>
      <c r="B801" s="21" t="s">
        <v>224</v>
      </c>
      <c r="C801" s="21" t="s">
        <v>285</v>
      </c>
      <c r="D801" s="21" t="s">
        <v>23</v>
      </c>
      <c r="E801" s="21" t="s">
        <v>56</v>
      </c>
      <c r="F801" s="21" t="s">
        <v>25</v>
      </c>
      <c r="G801" s="21" t="s">
        <v>26</v>
      </c>
      <c r="H801" s="21" t="s">
        <v>27</v>
      </c>
      <c r="I801" s="21" t="s">
        <v>28</v>
      </c>
      <c r="J801" s="21" t="s">
        <v>29</v>
      </c>
      <c r="K801" s="22" t="s">
        <v>39</v>
      </c>
      <c r="L801" s="21" t="s">
        <v>40</v>
      </c>
      <c r="M801" s="23">
        <v>37</v>
      </c>
      <c r="N801" s="21" t="s">
        <v>38</v>
      </c>
      <c r="O801" s="21" t="s">
        <v>28</v>
      </c>
      <c r="P801" s="21" t="s">
        <v>56</v>
      </c>
      <c r="Q801" s="21" t="s">
        <v>288</v>
      </c>
      <c r="R801" s="21" t="s">
        <v>288</v>
      </c>
      <c r="S801" s="23">
        <v>32</v>
      </c>
      <c r="T801" s="33"/>
      <c r="U801" s="43" t="s">
        <v>292</v>
      </c>
      <c r="V801" s="21">
        <v>1</v>
      </c>
    </row>
    <row r="802" spans="1:22">
      <c r="A802" s="30">
        <v>45806</v>
      </c>
      <c r="B802" s="21" t="s">
        <v>225</v>
      </c>
      <c r="C802" s="21" t="s">
        <v>280</v>
      </c>
      <c r="D802" s="21" t="s">
        <v>23</v>
      </c>
      <c r="E802" s="21" t="s">
        <v>37</v>
      </c>
      <c r="F802" s="21" t="s">
        <v>25</v>
      </c>
      <c r="G802" s="21" t="s">
        <v>26</v>
      </c>
      <c r="H802" s="21" t="s">
        <v>38</v>
      </c>
      <c r="I802" s="21" t="s">
        <v>28</v>
      </c>
      <c r="J802" s="21" t="s">
        <v>37</v>
      </c>
      <c r="K802" s="22" t="s">
        <v>39</v>
      </c>
      <c r="L802" s="21" t="s">
        <v>40</v>
      </c>
      <c r="M802" s="23">
        <v>38</v>
      </c>
      <c r="N802" s="21" t="s">
        <v>27</v>
      </c>
      <c r="O802" s="21" t="s">
        <v>28</v>
      </c>
      <c r="P802" s="21" t="s">
        <v>29</v>
      </c>
      <c r="Q802" s="21" t="s">
        <v>39</v>
      </c>
      <c r="R802" s="21" t="s">
        <v>40</v>
      </c>
      <c r="S802" s="23">
        <v>57</v>
      </c>
      <c r="T802" s="33"/>
      <c r="U802" s="43" t="s">
        <v>292</v>
      </c>
      <c r="V802" s="21">
        <v>1</v>
      </c>
    </row>
    <row r="803" spans="1:22">
      <c r="A803" s="38">
        <v>45809</v>
      </c>
      <c r="B803" s="39" t="s">
        <v>226</v>
      </c>
      <c r="C803" s="39" t="s">
        <v>285</v>
      </c>
      <c r="D803" s="39" t="s">
        <v>23</v>
      </c>
      <c r="E803" s="39" t="s">
        <v>37</v>
      </c>
      <c r="F803" s="39" t="s">
        <v>25</v>
      </c>
      <c r="G803" s="39" t="s">
        <v>26</v>
      </c>
      <c r="H803" s="39" t="s">
        <v>34</v>
      </c>
      <c r="I803" s="39" t="s">
        <v>28</v>
      </c>
      <c r="J803" s="39" t="s">
        <v>37</v>
      </c>
      <c r="K803" s="40" t="s">
        <v>39</v>
      </c>
      <c r="L803" s="39" t="s">
        <v>40</v>
      </c>
      <c r="M803" s="41">
        <v>44</v>
      </c>
      <c r="N803" s="39" t="s">
        <v>57</v>
      </c>
      <c r="O803" s="39" t="s">
        <v>141</v>
      </c>
      <c r="P803" s="39" t="s">
        <v>29</v>
      </c>
      <c r="Q803" s="39" t="s">
        <v>39</v>
      </c>
      <c r="R803" s="39" t="s">
        <v>40</v>
      </c>
      <c r="S803" s="41">
        <v>49</v>
      </c>
      <c r="T803" s="42"/>
      <c r="U803" s="43" t="s">
        <v>292</v>
      </c>
      <c r="V803" s="21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41DDE-62DD-4D5A-8117-9C04FDB17A29}">
  <dimension ref="A1:D2041"/>
  <sheetViews>
    <sheetView workbookViewId="0">
      <selection activeCell="D4" sqref="D4"/>
    </sheetView>
  </sheetViews>
  <sheetFormatPr baseColWidth="10" defaultRowHeight="14.4"/>
  <cols>
    <col min="1" max="1" width="9.109375" customWidth="1"/>
    <col min="2" max="2" width="45.33203125" customWidth="1"/>
    <col min="3" max="3" width="42.88671875" customWidth="1"/>
    <col min="4" max="4" width="16.6640625" customWidth="1"/>
  </cols>
  <sheetData>
    <row r="1" spans="1:4">
      <c r="A1" s="64" t="s">
        <v>306</v>
      </c>
      <c r="B1" s="65" t="s">
        <v>307</v>
      </c>
      <c r="C1" s="65" t="s">
        <v>339</v>
      </c>
      <c r="D1" s="65" t="s">
        <v>344</v>
      </c>
    </row>
    <row r="2" spans="1:4">
      <c r="A2" s="63">
        <v>1</v>
      </c>
      <c r="B2" s="60" t="s">
        <v>308</v>
      </c>
      <c r="C2" s="60" t="s">
        <v>340</v>
      </c>
      <c r="D2" s="66" t="s">
        <v>345</v>
      </c>
    </row>
    <row r="3" spans="1:4">
      <c r="A3" s="63">
        <v>2</v>
      </c>
      <c r="B3" s="60" t="s">
        <v>308</v>
      </c>
      <c r="C3" s="60" t="s">
        <v>340</v>
      </c>
      <c r="D3" s="66" t="s">
        <v>346</v>
      </c>
    </row>
    <row r="4" spans="1:4">
      <c r="A4" s="63">
        <v>3</v>
      </c>
      <c r="B4" s="60" t="s">
        <v>308</v>
      </c>
      <c r="C4" s="60" t="s">
        <v>340</v>
      </c>
      <c r="D4" s="66" t="s">
        <v>346</v>
      </c>
    </row>
    <row r="5" spans="1:4">
      <c r="A5" s="63">
        <v>4</v>
      </c>
      <c r="B5" s="60" t="s">
        <v>308</v>
      </c>
      <c r="C5" s="60" t="s">
        <v>341</v>
      </c>
      <c r="D5" s="66" t="s">
        <v>347</v>
      </c>
    </row>
    <row r="6" spans="1:4">
      <c r="A6" s="63">
        <v>5</v>
      </c>
      <c r="B6" s="60" t="s">
        <v>308</v>
      </c>
      <c r="C6" s="60" t="s">
        <v>341</v>
      </c>
      <c r="D6" s="66" t="s">
        <v>347</v>
      </c>
    </row>
    <row r="7" spans="1:4">
      <c r="A7" s="63">
        <v>6</v>
      </c>
      <c r="B7" s="60" t="s">
        <v>309</v>
      </c>
      <c r="C7" s="60" t="s">
        <v>340</v>
      </c>
      <c r="D7" s="66" t="s">
        <v>347</v>
      </c>
    </row>
    <row r="8" spans="1:4">
      <c r="A8" s="63">
        <v>7</v>
      </c>
      <c r="B8" s="60" t="s">
        <v>308</v>
      </c>
      <c r="C8" s="60" t="s">
        <v>340</v>
      </c>
      <c r="D8" s="66" t="s">
        <v>348</v>
      </c>
    </row>
    <row r="9" spans="1:4">
      <c r="A9" s="63">
        <v>8</v>
      </c>
      <c r="B9" s="60" t="s">
        <v>308</v>
      </c>
      <c r="C9" s="60" t="s">
        <v>341</v>
      </c>
      <c r="D9" s="66" t="s">
        <v>349</v>
      </c>
    </row>
    <row r="10" spans="1:4">
      <c r="A10" s="63">
        <v>9</v>
      </c>
      <c r="B10" s="60" t="s">
        <v>308</v>
      </c>
      <c r="C10" s="60" t="s">
        <v>340</v>
      </c>
      <c r="D10" s="66" t="s">
        <v>350</v>
      </c>
    </row>
    <row r="11" spans="1:4">
      <c r="A11" s="63">
        <v>10</v>
      </c>
      <c r="B11" s="60" t="s">
        <v>308</v>
      </c>
      <c r="C11" s="60" t="s">
        <v>340</v>
      </c>
      <c r="D11" s="66" t="s">
        <v>351</v>
      </c>
    </row>
    <row r="12" spans="1:4">
      <c r="A12" s="63">
        <v>11</v>
      </c>
      <c r="B12" s="60" t="s">
        <v>310</v>
      </c>
      <c r="C12" s="60" t="s">
        <v>340</v>
      </c>
      <c r="D12" s="66" t="s">
        <v>352</v>
      </c>
    </row>
    <row r="13" spans="1:4">
      <c r="A13" s="63">
        <v>12</v>
      </c>
      <c r="B13" s="60" t="s">
        <v>308</v>
      </c>
      <c r="C13" s="60" t="s">
        <v>340</v>
      </c>
      <c r="D13" s="66" t="s">
        <v>353</v>
      </c>
    </row>
    <row r="14" spans="1:4">
      <c r="A14" s="63">
        <v>13</v>
      </c>
      <c r="B14" s="60" t="s">
        <v>308</v>
      </c>
      <c r="C14" s="60" t="s">
        <v>341</v>
      </c>
      <c r="D14" s="66" t="s">
        <v>353</v>
      </c>
    </row>
    <row r="15" spans="1:4">
      <c r="A15" s="63">
        <v>14</v>
      </c>
      <c r="B15" s="60" t="s">
        <v>308</v>
      </c>
      <c r="C15" s="60" t="s">
        <v>340</v>
      </c>
      <c r="D15" s="66" t="s">
        <v>354</v>
      </c>
    </row>
    <row r="16" spans="1:4">
      <c r="A16" s="63">
        <v>15</v>
      </c>
      <c r="B16" s="60" t="s">
        <v>308</v>
      </c>
      <c r="C16" s="60" t="s">
        <v>340</v>
      </c>
      <c r="D16" s="66" t="s">
        <v>355</v>
      </c>
    </row>
    <row r="17" spans="1:4">
      <c r="A17" s="63">
        <v>16</v>
      </c>
      <c r="B17" s="60" t="s">
        <v>309</v>
      </c>
      <c r="C17" s="60" t="s">
        <v>340</v>
      </c>
      <c r="D17" s="66" t="s">
        <v>355</v>
      </c>
    </row>
    <row r="18" spans="1:4">
      <c r="A18" s="63">
        <v>17</v>
      </c>
      <c r="B18" s="60" t="s">
        <v>310</v>
      </c>
      <c r="C18" s="60" t="s">
        <v>340</v>
      </c>
      <c r="D18" s="66" t="s">
        <v>355</v>
      </c>
    </row>
    <row r="19" spans="1:4">
      <c r="A19" s="63">
        <v>18</v>
      </c>
      <c r="B19" s="60" t="s">
        <v>308</v>
      </c>
      <c r="C19" s="60" t="s">
        <v>341</v>
      </c>
      <c r="D19" s="66" t="s">
        <v>356</v>
      </c>
    </row>
    <row r="20" spans="1:4">
      <c r="A20" s="63">
        <v>19</v>
      </c>
      <c r="B20" s="60" t="s">
        <v>308</v>
      </c>
      <c r="C20" s="60" t="s">
        <v>340</v>
      </c>
      <c r="D20" s="66" t="s">
        <v>357</v>
      </c>
    </row>
    <row r="21" spans="1:4">
      <c r="A21" s="63">
        <v>20</v>
      </c>
      <c r="B21" s="60" t="s">
        <v>309</v>
      </c>
      <c r="C21" s="60" t="s">
        <v>340</v>
      </c>
      <c r="D21" s="66" t="s">
        <v>358</v>
      </c>
    </row>
    <row r="22" spans="1:4">
      <c r="A22" s="63">
        <v>21</v>
      </c>
      <c r="B22" s="60" t="s">
        <v>308</v>
      </c>
      <c r="C22" s="60" t="s">
        <v>340</v>
      </c>
      <c r="D22" s="66" t="s">
        <v>359</v>
      </c>
    </row>
    <row r="23" spans="1:4">
      <c r="A23" s="63">
        <v>22</v>
      </c>
      <c r="B23" s="60" t="s">
        <v>308</v>
      </c>
      <c r="C23" s="60" t="s">
        <v>340</v>
      </c>
      <c r="D23" s="66" t="s">
        <v>360</v>
      </c>
    </row>
    <row r="24" spans="1:4">
      <c r="A24" s="63">
        <v>23</v>
      </c>
      <c r="B24" s="60" t="s">
        <v>308</v>
      </c>
      <c r="C24" s="60" t="s">
        <v>340</v>
      </c>
      <c r="D24" s="66" t="s">
        <v>361</v>
      </c>
    </row>
    <row r="25" spans="1:4">
      <c r="A25" s="63">
        <v>24</v>
      </c>
      <c r="B25" s="60" t="s">
        <v>308</v>
      </c>
      <c r="C25" s="60" t="s">
        <v>341</v>
      </c>
      <c r="D25" s="66" t="s">
        <v>362</v>
      </c>
    </row>
    <row r="26" spans="1:4">
      <c r="A26" s="63">
        <v>25</v>
      </c>
      <c r="B26" s="60" t="s">
        <v>308</v>
      </c>
      <c r="C26" s="60" t="s">
        <v>340</v>
      </c>
      <c r="D26" s="66" t="s">
        <v>363</v>
      </c>
    </row>
    <row r="27" spans="1:4">
      <c r="A27" s="63">
        <v>26</v>
      </c>
      <c r="B27" s="60" t="s">
        <v>308</v>
      </c>
      <c r="C27" s="60" t="s">
        <v>340</v>
      </c>
      <c r="D27" s="66" t="s">
        <v>364</v>
      </c>
    </row>
    <row r="28" spans="1:4">
      <c r="A28" s="63">
        <v>27</v>
      </c>
      <c r="B28" s="60" t="s">
        <v>308</v>
      </c>
      <c r="C28" s="60" t="s">
        <v>340</v>
      </c>
      <c r="D28" s="66" t="s">
        <v>365</v>
      </c>
    </row>
    <row r="29" spans="1:4">
      <c r="A29" s="63">
        <v>28</v>
      </c>
      <c r="B29" s="60" t="s">
        <v>308</v>
      </c>
      <c r="C29" s="60" t="s">
        <v>340</v>
      </c>
      <c r="D29" s="66" t="s">
        <v>366</v>
      </c>
    </row>
    <row r="30" spans="1:4">
      <c r="A30" s="63">
        <v>29</v>
      </c>
      <c r="B30" s="60" t="s">
        <v>308</v>
      </c>
      <c r="C30" s="60" t="s">
        <v>340</v>
      </c>
      <c r="D30" s="66" t="s">
        <v>367</v>
      </c>
    </row>
    <row r="31" spans="1:4">
      <c r="A31" s="63">
        <v>30</v>
      </c>
      <c r="B31" s="60" t="s">
        <v>308</v>
      </c>
      <c r="C31" s="60" t="s">
        <v>340</v>
      </c>
      <c r="D31" s="66" t="s">
        <v>367</v>
      </c>
    </row>
    <row r="32" spans="1:4">
      <c r="A32" s="63">
        <v>31</v>
      </c>
      <c r="B32" s="60" t="s">
        <v>309</v>
      </c>
      <c r="C32" s="60" t="s">
        <v>340</v>
      </c>
      <c r="D32" s="66" t="s">
        <v>368</v>
      </c>
    </row>
    <row r="33" spans="1:4">
      <c r="A33" s="63">
        <v>32</v>
      </c>
      <c r="B33" s="60" t="s">
        <v>308</v>
      </c>
      <c r="C33" s="60" t="s">
        <v>341</v>
      </c>
      <c r="D33" s="66" t="s">
        <v>368</v>
      </c>
    </row>
    <row r="34" spans="1:4">
      <c r="A34" s="63">
        <v>33</v>
      </c>
      <c r="B34" s="60" t="s">
        <v>308</v>
      </c>
      <c r="C34" s="60" t="s">
        <v>340</v>
      </c>
      <c r="D34" s="66" t="s">
        <v>369</v>
      </c>
    </row>
    <row r="35" spans="1:4">
      <c r="A35" s="63">
        <v>34</v>
      </c>
      <c r="B35" s="60" t="s">
        <v>310</v>
      </c>
      <c r="C35" s="60" t="s">
        <v>340</v>
      </c>
      <c r="D35" s="66" t="s">
        <v>369</v>
      </c>
    </row>
    <row r="36" spans="1:4" ht="28.8">
      <c r="A36" s="63">
        <v>35</v>
      </c>
      <c r="B36" s="60" t="s">
        <v>311</v>
      </c>
      <c r="C36" s="60" t="s">
        <v>340</v>
      </c>
      <c r="D36" s="66" t="s">
        <v>370</v>
      </c>
    </row>
    <row r="37" spans="1:4">
      <c r="A37" s="63">
        <v>36</v>
      </c>
      <c r="B37" s="60" t="s">
        <v>308</v>
      </c>
      <c r="C37" s="60" t="s">
        <v>340</v>
      </c>
      <c r="D37" s="66" t="s">
        <v>371</v>
      </c>
    </row>
    <row r="38" spans="1:4">
      <c r="A38" s="63">
        <v>37</v>
      </c>
      <c r="B38" s="60" t="s">
        <v>308</v>
      </c>
      <c r="C38" s="60" t="s">
        <v>341</v>
      </c>
      <c r="D38" s="66" t="s">
        <v>372</v>
      </c>
    </row>
    <row r="39" spans="1:4">
      <c r="A39" s="63">
        <v>38</v>
      </c>
      <c r="B39" s="60" t="s">
        <v>308</v>
      </c>
      <c r="C39" s="60" t="s">
        <v>340</v>
      </c>
      <c r="D39" s="66" t="s">
        <v>372</v>
      </c>
    </row>
    <row r="40" spans="1:4" ht="28.8">
      <c r="A40" s="63">
        <v>39</v>
      </c>
      <c r="B40" s="60" t="s">
        <v>311</v>
      </c>
      <c r="C40" s="60" t="s">
        <v>340</v>
      </c>
      <c r="D40" s="66" t="s">
        <v>372</v>
      </c>
    </row>
    <row r="41" spans="1:4">
      <c r="A41" s="63">
        <v>40</v>
      </c>
      <c r="B41" s="60" t="s">
        <v>309</v>
      </c>
      <c r="C41" s="60" t="s">
        <v>340</v>
      </c>
      <c r="D41" s="66" t="s">
        <v>373</v>
      </c>
    </row>
    <row r="42" spans="1:4">
      <c r="A42" s="63">
        <v>41</v>
      </c>
      <c r="B42" s="60" t="s">
        <v>309</v>
      </c>
      <c r="C42" s="60" t="s">
        <v>340</v>
      </c>
      <c r="D42" s="66" t="s">
        <v>373</v>
      </c>
    </row>
    <row r="43" spans="1:4">
      <c r="A43" s="63">
        <v>42</v>
      </c>
      <c r="B43" s="60" t="s">
        <v>309</v>
      </c>
      <c r="C43" s="60" t="s">
        <v>340</v>
      </c>
      <c r="D43" s="66" t="s">
        <v>373</v>
      </c>
    </row>
    <row r="44" spans="1:4">
      <c r="A44" s="63">
        <v>43</v>
      </c>
      <c r="B44" s="60" t="s">
        <v>308</v>
      </c>
      <c r="C44" s="60" t="s">
        <v>341</v>
      </c>
      <c r="D44" s="66" t="s">
        <v>374</v>
      </c>
    </row>
    <row r="45" spans="1:4">
      <c r="A45" s="63">
        <v>44</v>
      </c>
      <c r="B45" s="60" t="s">
        <v>309</v>
      </c>
      <c r="C45" s="60" t="s">
        <v>340</v>
      </c>
      <c r="D45" s="66" t="s">
        <v>374</v>
      </c>
    </row>
    <row r="46" spans="1:4">
      <c r="A46" s="63">
        <v>45</v>
      </c>
      <c r="B46" s="60" t="s">
        <v>308</v>
      </c>
      <c r="C46" s="60" t="s">
        <v>340</v>
      </c>
      <c r="D46" s="66" t="s">
        <v>375</v>
      </c>
    </row>
    <row r="47" spans="1:4">
      <c r="A47" s="63">
        <v>46</v>
      </c>
      <c r="B47" s="60" t="s">
        <v>308</v>
      </c>
      <c r="C47" s="60" t="s">
        <v>340</v>
      </c>
      <c r="D47" s="66" t="s">
        <v>375</v>
      </c>
    </row>
    <row r="48" spans="1:4">
      <c r="A48" s="63">
        <v>47</v>
      </c>
      <c r="B48" s="60" t="s">
        <v>308</v>
      </c>
      <c r="C48" s="60" t="s">
        <v>340</v>
      </c>
      <c r="D48" s="66" t="s">
        <v>375</v>
      </c>
    </row>
    <row r="49" spans="1:4">
      <c r="A49" s="63">
        <v>48</v>
      </c>
      <c r="B49" s="60" t="s">
        <v>308</v>
      </c>
      <c r="C49" s="60" t="s">
        <v>340</v>
      </c>
      <c r="D49" s="66" t="s">
        <v>375</v>
      </c>
    </row>
    <row r="50" spans="1:4">
      <c r="A50" s="63">
        <v>49</v>
      </c>
      <c r="B50" s="60" t="s">
        <v>308</v>
      </c>
      <c r="C50" s="60" t="s">
        <v>340</v>
      </c>
      <c r="D50" s="66" t="s">
        <v>376</v>
      </c>
    </row>
    <row r="51" spans="1:4">
      <c r="A51" s="63">
        <v>50</v>
      </c>
      <c r="B51" s="60" t="s">
        <v>310</v>
      </c>
      <c r="C51" s="60" t="s">
        <v>340</v>
      </c>
      <c r="D51" s="66" t="s">
        <v>377</v>
      </c>
    </row>
    <row r="52" spans="1:4">
      <c r="A52" s="63">
        <v>51</v>
      </c>
      <c r="B52" s="60" t="s">
        <v>308</v>
      </c>
      <c r="C52" s="60" t="s">
        <v>340</v>
      </c>
      <c r="D52" s="66" t="s">
        <v>378</v>
      </c>
    </row>
    <row r="53" spans="1:4">
      <c r="A53" s="63">
        <v>52</v>
      </c>
      <c r="B53" s="60" t="s">
        <v>309</v>
      </c>
      <c r="C53" s="60" t="s">
        <v>340</v>
      </c>
      <c r="D53" s="66" t="s">
        <v>378</v>
      </c>
    </row>
    <row r="54" spans="1:4">
      <c r="A54" s="63">
        <v>53</v>
      </c>
      <c r="B54" s="60" t="s">
        <v>308</v>
      </c>
      <c r="C54" s="60" t="s">
        <v>340</v>
      </c>
      <c r="D54" s="66" t="s">
        <v>378</v>
      </c>
    </row>
    <row r="55" spans="1:4">
      <c r="A55" s="63">
        <v>54</v>
      </c>
      <c r="B55" s="60" t="s">
        <v>308</v>
      </c>
      <c r="C55" s="60" t="s">
        <v>340</v>
      </c>
      <c r="D55" s="66" t="s">
        <v>379</v>
      </c>
    </row>
    <row r="56" spans="1:4">
      <c r="A56" s="63">
        <v>55</v>
      </c>
      <c r="B56" s="60" t="s">
        <v>310</v>
      </c>
      <c r="C56" s="60" t="s">
        <v>340</v>
      </c>
      <c r="D56" s="66" t="s">
        <v>380</v>
      </c>
    </row>
    <row r="57" spans="1:4">
      <c r="A57" s="63">
        <v>56</v>
      </c>
      <c r="B57" s="60" t="s">
        <v>308</v>
      </c>
      <c r="C57" s="60" t="s">
        <v>340</v>
      </c>
      <c r="D57" s="66" t="s">
        <v>380</v>
      </c>
    </row>
    <row r="58" spans="1:4">
      <c r="A58" s="63">
        <v>57</v>
      </c>
      <c r="B58" s="60" t="s">
        <v>308</v>
      </c>
      <c r="C58" s="60" t="s">
        <v>340</v>
      </c>
      <c r="D58" s="66" t="s">
        <v>381</v>
      </c>
    </row>
    <row r="59" spans="1:4">
      <c r="A59" s="63">
        <v>58</v>
      </c>
      <c r="B59" s="60" t="s">
        <v>308</v>
      </c>
      <c r="C59" s="60" t="s">
        <v>340</v>
      </c>
      <c r="D59" s="66" t="s">
        <v>382</v>
      </c>
    </row>
    <row r="60" spans="1:4">
      <c r="A60" s="63">
        <v>59</v>
      </c>
      <c r="B60" s="60" t="s">
        <v>310</v>
      </c>
      <c r="C60" s="60" t="s">
        <v>340</v>
      </c>
      <c r="D60" s="66" t="s">
        <v>383</v>
      </c>
    </row>
    <row r="61" spans="1:4">
      <c r="A61" s="63">
        <v>60</v>
      </c>
      <c r="B61" s="60" t="s">
        <v>308</v>
      </c>
      <c r="C61" s="60" t="s">
        <v>340</v>
      </c>
      <c r="D61" s="66" t="s">
        <v>384</v>
      </c>
    </row>
    <row r="62" spans="1:4">
      <c r="A62" s="63">
        <v>61</v>
      </c>
      <c r="B62" s="60" t="s">
        <v>308</v>
      </c>
      <c r="C62" s="60" t="s">
        <v>340</v>
      </c>
      <c r="D62" s="66" t="s">
        <v>385</v>
      </c>
    </row>
    <row r="63" spans="1:4">
      <c r="A63" s="63">
        <v>62</v>
      </c>
      <c r="B63" s="60" t="s">
        <v>308</v>
      </c>
      <c r="C63" s="60" t="s">
        <v>340</v>
      </c>
      <c r="D63" s="66" t="s">
        <v>386</v>
      </c>
    </row>
    <row r="64" spans="1:4">
      <c r="A64" s="63">
        <v>63</v>
      </c>
      <c r="B64" s="60" t="s">
        <v>308</v>
      </c>
      <c r="C64" s="60" t="s">
        <v>340</v>
      </c>
      <c r="D64" s="66" t="s">
        <v>387</v>
      </c>
    </row>
    <row r="65" spans="1:4">
      <c r="A65" s="63">
        <v>64</v>
      </c>
      <c r="B65" s="60" t="s">
        <v>308</v>
      </c>
      <c r="C65" s="60" t="s">
        <v>340</v>
      </c>
      <c r="D65" s="66" t="s">
        <v>388</v>
      </c>
    </row>
    <row r="66" spans="1:4">
      <c r="A66" s="63">
        <v>65</v>
      </c>
      <c r="B66" s="60" t="s">
        <v>308</v>
      </c>
      <c r="C66" s="60" t="s">
        <v>340</v>
      </c>
      <c r="D66" s="66" t="s">
        <v>389</v>
      </c>
    </row>
    <row r="67" spans="1:4">
      <c r="A67" s="63">
        <v>66</v>
      </c>
      <c r="B67" s="60" t="s">
        <v>308</v>
      </c>
      <c r="C67" s="60" t="s">
        <v>340</v>
      </c>
      <c r="D67" s="66" t="s">
        <v>390</v>
      </c>
    </row>
    <row r="68" spans="1:4">
      <c r="A68" s="63">
        <v>67</v>
      </c>
      <c r="B68" s="60" t="s">
        <v>310</v>
      </c>
      <c r="C68" s="60" t="s">
        <v>340</v>
      </c>
      <c r="D68" s="66" t="s">
        <v>391</v>
      </c>
    </row>
    <row r="69" spans="1:4">
      <c r="A69" s="63">
        <v>68</v>
      </c>
      <c r="B69" s="60" t="s">
        <v>308</v>
      </c>
      <c r="C69" s="60" t="s">
        <v>340</v>
      </c>
      <c r="D69" s="66" t="s">
        <v>392</v>
      </c>
    </row>
    <row r="70" spans="1:4">
      <c r="A70" s="63">
        <v>69</v>
      </c>
      <c r="B70" s="60" t="s">
        <v>310</v>
      </c>
      <c r="C70" s="60" t="s">
        <v>340</v>
      </c>
      <c r="D70" s="66" t="s">
        <v>393</v>
      </c>
    </row>
    <row r="71" spans="1:4">
      <c r="A71" s="63">
        <v>70</v>
      </c>
      <c r="B71" s="60" t="s">
        <v>308</v>
      </c>
      <c r="C71" s="60" t="s">
        <v>340</v>
      </c>
      <c r="D71" s="66" t="s">
        <v>394</v>
      </c>
    </row>
    <row r="72" spans="1:4">
      <c r="A72" s="63">
        <v>71</v>
      </c>
      <c r="B72" s="60" t="s">
        <v>309</v>
      </c>
      <c r="C72" s="60" t="s">
        <v>340</v>
      </c>
      <c r="D72" s="66" t="s">
        <v>395</v>
      </c>
    </row>
    <row r="73" spans="1:4">
      <c r="A73" s="63">
        <v>72</v>
      </c>
      <c r="B73" s="60" t="s">
        <v>308</v>
      </c>
      <c r="C73" s="60" t="s">
        <v>340</v>
      </c>
      <c r="D73" s="66" t="s">
        <v>396</v>
      </c>
    </row>
    <row r="74" spans="1:4">
      <c r="A74" s="63">
        <v>73</v>
      </c>
      <c r="B74" s="60" t="s">
        <v>308</v>
      </c>
      <c r="C74" s="60" t="s">
        <v>340</v>
      </c>
      <c r="D74" s="66" t="s">
        <v>397</v>
      </c>
    </row>
    <row r="75" spans="1:4">
      <c r="A75" s="63">
        <v>74</v>
      </c>
      <c r="B75" s="60" t="s">
        <v>308</v>
      </c>
      <c r="C75" s="60" t="s">
        <v>340</v>
      </c>
      <c r="D75" s="66" t="s">
        <v>398</v>
      </c>
    </row>
    <row r="76" spans="1:4">
      <c r="A76" s="63">
        <v>75</v>
      </c>
      <c r="B76" s="60" t="s">
        <v>308</v>
      </c>
      <c r="C76" s="60" t="s">
        <v>340</v>
      </c>
      <c r="D76" s="66" t="s">
        <v>398</v>
      </c>
    </row>
    <row r="77" spans="1:4">
      <c r="A77" s="63">
        <v>76</v>
      </c>
      <c r="B77" s="60" t="s">
        <v>308</v>
      </c>
      <c r="C77" s="60" t="s">
        <v>340</v>
      </c>
      <c r="D77" s="66" t="s">
        <v>398</v>
      </c>
    </row>
    <row r="78" spans="1:4">
      <c r="A78" s="63">
        <v>77</v>
      </c>
      <c r="B78" s="60" t="s">
        <v>308</v>
      </c>
      <c r="C78" s="60" t="s">
        <v>340</v>
      </c>
      <c r="D78" s="66" t="s">
        <v>398</v>
      </c>
    </row>
    <row r="79" spans="1:4">
      <c r="A79" s="63">
        <v>78</v>
      </c>
      <c r="B79" s="60" t="s">
        <v>309</v>
      </c>
      <c r="C79" s="60" t="s">
        <v>340</v>
      </c>
      <c r="D79" s="66" t="s">
        <v>399</v>
      </c>
    </row>
    <row r="80" spans="1:4">
      <c r="A80" s="63">
        <v>79</v>
      </c>
      <c r="B80" s="60" t="s">
        <v>308</v>
      </c>
      <c r="C80" s="60" t="s">
        <v>340</v>
      </c>
      <c r="D80" s="66" t="s">
        <v>400</v>
      </c>
    </row>
    <row r="81" spans="1:4">
      <c r="A81" s="63">
        <v>80</v>
      </c>
      <c r="B81" s="60" t="s">
        <v>308</v>
      </c>
      <c r="C81" s="60" t="s">
        <v>340</v>
      </c>
      <c r="D81" s="66" t="s">
        <v>401</v>
      </c>
    </row>
    <row r="82" spans="1:4">
      <c r="A82" s="63">
        <v>81</v>
      </c>
      <c r="B82" s="60" t="s">
        <v>310</v>
      </c>
      <c r="C82" s="60" t="s">
        <v>340</v>
      </c>
      <c r="D82" s="66" t="s">
        <v>401</v>
      </c>
    </row>
    <row r="83" spans="1:4">
      <c r="A83" s="63">
        <v>82</v>
      </c>
      <c r="B83" s="60" t="s">
        <v>308</v>
      </c>
      <c r="C83" s="60" t="s">
        <v>340</v>
      </c>
      <c r="D83" s="66" t="s">
        <v>402</v>
      </c>
    </row>
    <row r="84" spans="1:4">
      <c r="A84" s="63">
        <v>83</v>
      </c>
      <c r="B84" s="60" t="s">
        <v>308</v>
      </c>
      <c r="C84" s="60" t="s">
        <v>340</v>
      </c>
      <c r="D84" s="66" t="s">
        <v>403</v>
      </c>
    </row>
    <row r="85" spans="1:4">
      <c r="A85" s="63">
        <v>84</v>
      </c>
      <c r="B85" s="60" t="s">
        <v>308</v>
      </c>
      <c r="C85" s="60" t="s">
        <v>340</v>
      </c>
      <c r="D85" s="66" t="s">
        <v>404</v>
      </c>
    </row>
    <row r="86" spans="1:4">
      <c r="A86" s="63">
        <v>85</v>
      </c>
      <c r="B86" s="60" t="s">
        <v>310</v>
      </c>
      <c r="C86" s="60" t="s">
        <v>340</v>
      </c>
      <c r="D86" s="66" t="s">
        <v>405</v>
      </c>
    </row>
    <row r="87" spans="1:4">
      <c r="A87" s="63">
        <v>86</v>
      </c>
      <c r="B87" s="60" t="s">
        <v>308</v>
      </c>
      <c r="C87" s="60" t="s">
        <v>340</v>
      </c>
      <c r="D87" s="66" t="s">
        <v>406</v>
      </c>
    </row>
    <row r="88" spans="1:4">
      <c r="A88" s="63">
        <v>87</v>
      </c>
      <c r="B88" s="60" t="s">
        <v>308</v>
      </c>
      <c r="C88" s="60" t="s">
        <v>340</v>
      </c>
      <c r="D88" s="66" t="s">
        <v>407</v>
      </c>
    </row>
    <row r="89" spans="1:4">
      <c r="A89" s="63">
        <v>88</v>
      </c>
      <c r="B89" s="60" t="s">
        <v>308</v>
      </c>
      <c r="C89" s="60" t="s">
        <v>340</v>
      </c>
      <c r="D89" s="66" t="s">
        <v>408</v>
      </c>
    </row>
    <row r="90" spans="1:4">
      <c r="A90" s="63">
        <v>89</v>
      </c>
      <c r="B90" s="60" t="s">
        <v>308</v>
      </c>
      <c r="C90" s="60" t="s">
        <v>340</v>
      </c>
      <c r="D90" s="66" t="s">
        <v>409</v>
      </c>
    </row>
    <row r="91" spans="1:4">
      <c r="A91" s="63">
        <v>90</v>
      </c>
      <c r="B91" s="60" t="s">
        <v>308</v>
      </c>
      <c r="C91" s="60" t="s">
        <v>341</v>
      </c>
      <c r="D91" s="66" t="s">
        <v>410</v>
      </c>
    </row>
    <row r="92" spans="1:4">
      <c r="A92" s="63">
        <v>91</v>
      </c>
      <c r="B92" s="60" t="s">
        <v>308</v>
      </c>
      <c r="C92" s="60" t="s">
        <v>341</v>
      </c>
      <c r="D92" s="66" t="s">
        <v>410</v>
      </c>
    </row>
    <row r="93" spans="1:4">
      <c r="A93" s="63">
        <v>92</v>
      </c>
      <c r="B93" s="60" t="s">
        <v>308</v>
      </c>
      <c r="C93" s="60" t="s">
        <v>340</v>
      </c>
      <c r="D93" s="66" t="s">
        <v>411</v>
      </c>
    </row>
    <row r="94" spans="1:4">
      <c r="A94" s="63">
        <v>93</v>
      </c>
      <c r="B94" s="60" t="s">
        <v>308</v>
      </c>
      <c r="C94" s="60" t="s">
        <v>340</v>
      </c>
      <c r="D94" s="66" t="s">
        <v>411</v>
      </c>
    </row>
    <row r="95" spans="1:4">
      <c r="A95" s="63">
        <v>94</v>
      </c>
      <c r="B95" s="60" t="s">
        <v>308</v>
      </c>
      <c r="C95" s="60" t="s">
        <v>340</v>
      </c>
      <c r="D95" s="66" t="s">
        <v>412</v>
      </c>
    </row>
    <row r="96" spans="1:4">
      <c r="A96" s="63">
        <v>95</v>
      </c>
      <c r="B96" s="60" t="s">
        <v>308</v>
      </c>
      <c r="C96" s="60" t="s">
        <v>340</v>
      </c>
      <c r="D96" s="66" t="s">
        <v>413</v>
      </c>
    </row>
    <row r="97" spans="1:4">
      <c r="A97" s="63">
        <v>96</v>
      </c>
      <c r="B97" s="60" t="s">
        <v>308</v>
      </c>
      <c r="C97" s="60" t="s">
        <v>340</v>
      </c>
      <c r="D97" s="66" t="s">
        <v>413</v>
      </c>
    </row>
    <row r="98" spans="1:4">
      <c r="A98" s="63">
        <v>97</v>
      </c>
      <c r="B98" s="60" t="s">
        <v>310</v>
      </c>
      <c r="C98" s="60" t="s">
        <v>340</v>
      </c>
      <c r="D98" s="66" t="s">
        <v>413</v>
      </c>
    </row>
    <row r="99" spans="1:4">
      <c r="A99" s="63">
        <v>98</v>
      </c>
      <c r="B99" s="60" t="s">
        <v>308</v>
      </c>
      <c r="C99" s="60" t="s">
        <v>340</v>
      </c>
      <c r="D99" s="66" t="s">
        <v>414</v>
      </c>
    </row>
    <row r="100" spans="1:4">
      <c r="A100" s="63">
        <v>99</v>
      </c>
      <c r="B100" s="60" t="s">
        <v>310</v>
      </c>
      <c r="C100" s="60" t="s">
        <v>340</v>
      </c>
      <c r="D100" s="66" t="s">
        <v>415</v>
      </c>
    </row>
    <row r="101" spans="1:4">
      <c r="A101" s="63">
        <v>100</v>
      </c>
      <c r="B101" s="60" t="s">
        <v>310</v>
      </c>
      <c r="C101" s="60" t="s">
        <v>340</v>
      </c>
      <c r="D101" s="66" t="s">
        <v>415</v>
      </c>
    </row>
    <row r="102" spans="1:4">
      <c r="A102" s="63">
        <v>101</v>
      </c>
      <c r="B102" s="60" t="s">
        <v>310</v>
      </c>
      <c r="C102" s="60" t="s">
        <v>340</v>
      </c>
      <c r="D102" s="66" t="s">
        <v>415</v>
      </c>
    </row>
    <row r="103" spans="1:4">
      <c r="A103" s="63">
        <v>102</v>
      </c>
      <c r="B103" s="60" t="s">
        <v>310</v>
      </c>
      <c r="C103" s="60" t="s">
        <v>340</v>
      </c>
      <c r="D103" s="66" t="s">
        <v>416</v>
      </c>
    </row>
    <row r="104" spans="1:4">
      <c r="A104" s="63">
        <v>103</v>
      </c>
      <c r="B104" s="60" t="s">
        <v>308</v>
      </c>
      <c r="C104" s="60" t="s">
        <v>340</v>
      </c>
      <c r="D104" s="66" t="s">
        <v>417</v>
      </c>
    </row>
    <row r="105" spans="1:4">
      <c r="A105" s="63">
        <v>104</v>
      </c>
      <c r="B105" s="60" t="s">
        <v>308</v>
      </c>
      <c r="C105" s="60" t="s">
        <v>340</v>
      </c>
      <c r="D105" s="66" t="s">
        <v>418</v>
      </c>
    </row>
    <row r="106" spans="1:4">
      <c r="A106" s="63">
        <v>105</v>
      </c>
      <c r="B106" s="60" t="s">
        <v>308</v>
      </c>
      <c r="C106" s="60" t="s">
        <v>340</v>
      </c>
      <c r="D106" s="66" t="s">
        <v>418</v>
      </c>
    </row>
    <row r="107" spans="1:4">
      <c r="A107" s="63">
        <v>106</v>
      </c>
      <c r="B107" s="60" t="s">
        <v>308</v>
      </c>
      <c r="C107" s="60" t="s">
        <v>340</v>
      </c>
      <c r="D107" s="66" t="s">
        <v>418</v>
      </c>
    </row>
    <row r="108" spans="1:4">
      <c r="A108" s="63">
        <v>107</v>
      </c>
      <c r="B108" s="60" t="s">
        <v>308</v>
      </c>
      <c r="C108" s="60" t="s">
        <v>340</v>
      </c>
      <c r="D108" s="66" t="s">
        <v>418</v>
      </c>
    </row>
    <row r="109" spans="1:4">
      <c r="A109" s="63">
        <v>108</v>
      </c>
      <c r="B109" s="60" t="s">
        <v>308</v>
      </c>
      <c r="C109" s="60" t="s">
        <v>340</v>
      </c>
      <c r="D109" s="66" t="s">
        <v>418</v>
      </c>
    </row>
    <row r="110" spans="1:4">
      <c r="A110" s="63">
        <v>109</v>
      </c>
      <c r="B110" s="60" t="s">
        <v>309</v>
      </c>
      <c r="C110" s="60" t="s">
        <v>340</v>
      </c>
      <c r="D110" s="66" t="s">
        <v>419</v>
      </c>
    </row>
    <row r="111" spans="1:4">
      <c r="A111" s="63">
        <v>110</v>
      </c>
      <c r="B111" s="60" t="s">
        <v>312</v>
      </c>
      <c r="C111" s="60" t="s">
        <v>341</v>
      </c>
      <c r="D111" s="66" t="s">
        <v>419</v>
      </c>
    </row>
    <row r="112" spans="1:4">
      <c r="A112" s="63">
        <v>111</v>
      </c>
      <c r="B112" s="60" t="s">
        <v>308</v>
      </c>
      <c r="C112" s="60" t="s">
        <v>340</v>
      </c>
      <c r="D112" s="66" t="s">
        <v>419</v>
      </c>
    </row>
    <row r="113" spans="1:4">
      <c r="A113" s="63">
        <v>112</v>
      </c>
      <c r="B113" s="60" t="s">
        <v>308</v>
      </c>
      <c r="C113" s="60" t="s">
        <v>340</v>
      </c>
      <c r="D113" s="66" t="s">
        <v>420</v>
      </c>
    </row>
    <row r="114" spans="1:4">
      <c r="A114" s="63">
        <v>113</v>
      </c>
      <c r="B114" s="60" t="s">
        <v>308</v>
      </c>
      <c r="C114" s="60" t="s">
        <v>340</v>
      </c>
      <c r="D114" s="66" t="s">
        <v>421</v>
      </c>
    </row>
    <row r="115" spans="1:4">
      <c r="A115" s="63">
        <v>114</v>
      </c>
      <c r="B115" s="60" t="s">
        <v>308</v>
      </c>
      <c r="C115" s="60" t="s">
        <v>340</v>
      </c>
      <c r="D115" s="66" t="s">
        <v>421</v>
      </c>
    </row>
    <row r="116" spans="1:4">
      <c r="A116" s="63">
        <v>115</v>
      </c>
      <c r="B116" s="60" t="s">
        <v>308</v>
      </c>
      <c r="C116" s="60" t="s">
        <v>340</v>
      </c>
      <c r="D116" s="66" t="s">
        <v>421</v>
      </c>
    </row>
    <row r="117" spans="1:4">
      <c r="A117" s="63">
        <v>116</v>
      </c>
      <c r="B117" s="60" t="s">
        <v>310</v>
      </c>
      <c r="C117" s="60" t="s">
        <v>340</v>
      </c>
      <c r="D117" s="66" t="s">
        <v>422</v>
      </c>
    </row>
    <row r="118" spans="1:4">
      <c r="A118" s="63">
        <v>117</v>
      </c>
      <c r="B118" s="60" t="s">
        <v>312</v>
      </c>
      <c r="C118" s="60" t="s">
        <v>341</v>
      </c>
      <c r="D118" s="66" t="s">
        <v>423</v>
      </c>
    </row>
    <row r="119" spans="1:4">
      <c r="A119" s="63">
        <v>118</v>
      </c>
      <c r="B119" s="60" t="s">
        <v>308</v>
      </c>
      <c r="C119" s="60" t="s">
        <v>340</v>
      </c>
      <c r="D119" s="66" t="s">
        <v>424</v>
      </c>
    </row>
    <row r="120" spans="1:4">
      <c r="A120" s="63">
        <v>119</v>
      </c>
      <c r="B120" s="60" t="s">
        <v>308</v>
      </c>
      <c r="C120" s="60" t="s">
        <v>340</v>
      </c>
      <c r="D120" s="66" t="s">
        <v>425</v>
      </c>
    </row>
    <row r="121" spans="1:4">
      <c r="A121" s="63">
        <v>120</v>
      </c>
      <c r="B121" s="60" t="s">
        <v>310</v>
      </c>
      <c r="C121" s="60" t="s">
        <v>340</v>
      </c>
      <c r="D121" s="66" t="s">
        <v>426</v>
      </c>
    </row>
    <row r="122" spans="1:4">
      <c r="A122" s="63">
        <v>121</v>
      </c>
      <c r="B122" s="60" t="s">
        <v>308</v>
      </c>
      <c r="C122" s="60" t="s">
        <v>340</v>
      </c>
      <c r="D122" s="66" t="s">
        <v>426</v>
      </c>
    </row>
    <row r="123" spans="1:4">
      <c r="A123" s="63">
        <v>122</v>
      </c>
      <c r="B123" s="60" t="s">
        <v>308</v>
      </c>
      <c r="C123" s="60" t="s">
        <v>340</v>
      </c>
      <c r="D123" s="66" t="s">
        <v>427</v>
      </c>
    </row>
    <row r="124" spans="1:4">
      <c r="A124" s="63">
        <v>123</v>
      </c>
      <c r="B124" s="60" t="s">
        <v>308</v>
      </c>
      <c r="C124" s="60" t="s">
        <v>340</v>
      </c>
      <c r="D124" s="66" t="s">
        <v>428</v>
      </c>
    </row>
    <row r="125" spans="1:4">
      <c r="A125" s="63">
        <v>124</v>
      </c>
      <c r="B125" s="60" t="s">
        <v>308</v>
      </c>
      <c r="C125" s="60" t="s">
        <v>340</v>
      </c>
      <c r="D125" s="66" t="s">
        <v>429</v>
      </c>
    </row>
    <row r="126" spans="1:4">
      <c r="A126" s="63">
        <v>125</v>
      </c>
      <c r="B126" s="60" t="s">
        <v>308</v>
      </c>
      <c r="C126" s="60" t="s">
        <v>340</v>
      </c>
      <c r="D126" s="66" t="s">
        <v>429</v>
      </c>
    </row>
    <row r="127" spans="1:4">
      <c r="A127" s="63">
        <v>126</v>
      </c>
      <c r="B127" s="60" t="s">
        <v>308</v>
      </c>
      <c r="C127" s="60" t="s">
        <v>340</v>
      </c>
      <c r="D127" s="66" t="s">
        <v>430</v>
      </c>
    </row>
    <row r="128" spans="1:4">
      <c r="A128" s="63">
        <v>127</v>
      </c>
      <c r="B128" s="60" t="s">
        <v>308</v>
      </c>
      <c r="C128" s="60" t="s">
        <v>340</v>
      </c>
      <c r="D128" s="66" t="s">
        <v>430</v>
      </c>
    </row>
    <row r="129" spans="1:4">
      <c r="A129" s="63">
        <v>128</v>
      </c>
      <c r="B129" s="60" t="s">
        <v>308</v>
      </c>
      <c r="C129" s="60" t="s">
        <v>340</v>
      </c>
      <c r="D129" s="66" t="s">
        <v>430</v>
      </c>
    </row>
    <row r="130" spans="1:4">
      <c r="A130" s="63">
        <v>129</v>
      </c>
      <c r="B130" s="60" t="s">
        <v>308</v>
      </c>
      <c r="C130" s="60" t="s">
        <v>340</v>
      </c>
      <c r="D130" s="66" t="s">
        <v>431</v>
      </c>
    </row>
    <row r="131" spans="1:4">
      <c r="A131" s="63">
        <v>130</v>
      </c>
      <c r="B131" s="60" t="s">
        <v>308</v>
      </c>
      <c r="C131" s="60" t="s">
        <v>340</v>
      </c>
      <c r="D131" s="66" t="s">
        <v>432</v>
      </c>
    </row>
    <row r="132" spans="1:4">
      <c r="A132" s="63">
        <v>131</v>
      </c>
      <c r="B132" s="60" t="s">
        <v>309</v>
      </c>
      <c r="C132" s="60" t="s">
        <v>340</v>
      </c>
      <c r="D132" s="66" t="s">
        <v>432</v>
      </c>
    </row>
    <row r="133" spans="1:4">
      <c r="A133" s="63">
        <v>132</v>
      </c>
      <c r="B133" s="60" t="s">
        <v>310</v>
      </c>
      <c r="C133" s="60" t="s">
        <v>340</v>
      </c>
      <c r="D133" s="66" t="s">
        <v>433</v>
      </c>
    </row>
    <row r="134" spans="1:4">
      <c r="A134" s="63">
        <v>133</v>
      </c>
      <c r="B134" s="60" t="s">
        <v>308</v>
      </c>
      <c r="C134" s="60" t="s">
        <v>340</v>
      </c>
      <c r="D134" s="66" t="s">
        <v>433</v>
      </c>
    </row>
    <row r="135" spans="1:4">
      <c r="A135" s="63">
        <v>134</v>
      </c>
      <c r="B135" s="60" t="s">
        <v>308</v>
      </c>
      <c r="C135" s="60" t="s">
        <v>340</v>
      </c>
      <c r="D135" s="66" t="s">
        <v>433</v>
      </c>
    </row>
    <row r="136" spans="1:4">
      <c r="A136" s="63">
        <v>135</v>
      </c>
      <c r="B136" s="60" t="s">
        <v>310</v>
      </c>
      <c r="C136" s="60" t="s">
        <v>79</v>
      </c>
      <c r="D136" s="66" t="s">
        <v>434</v>
      </c>
    </row>
    <row r="137" spans="1:4">
      <c r="A137" s="63">
        <v>136</v>
      </c>
      <c r="B137" s="60" t="s">
        <v>308</v>
      </c>
      <c r="C137" s="60" t="s">
        <v>340</v>
      </c>
      <c r="D137" s="66" t="s">
        <v>434</v>
      </c>
    </row>
    <row r="138" spans="1:4">
      <c r="A138" s="63">
        <v>137</v>
      </c>
      <c r="B138" s="60" t="s">
        <v>308</v>
      </c>
      <c r="C138" s="60" t="s">
        <v>340</v>
      </c>
      <c r="D138" s="66" t="s">
        <v>434</v>
      </c>
    </row>
    <row r="139" spans="1:4">
      <c r="A139" s="63">
        <v>138</v>
      </c>
      <c r="B139" s="60" t="s">
        <v>308</v>
      </c>
      <c r="C139" s="60" t="s">
        <v>340</v>
      </c>
      <c r="D139" s="66" t="s">
        <v>434</v>
      </c>
    </row>
    <row r="140" spans="1:4">
      <c r="A140" s="63">
        <v>139</v>
      </c>
      <c r="B140" s="60" t="s">
        <v>308</v>
      </c>
      <c r="C140" s="60" t="s">
        <v>340</v>
      </c>
      <c r="D140" s="66" t="s">
        <v>435</v>
      </c>
    </row>
    <row r="141" spans="1:4">
      <c r="A141" s="63">
        <v>140</v>
      </c>
      <c r="B141" s="60" t="s">
        <v>309</v>
      </c>
      <c r="C141" s="60" t="s">
        <v>340</v>
      </c>
      <c r="D141" s="66" t="s">
        <v>435</v>
      </c>
    </row>
    <row r="142" spans="1:4">
      <c r="A142" s="63">
        <v>141</v>
      </c>
      <c r="B142" s="60" t="s">
        <v>312</v>
      </c>
      <c r="C142" s="60" t="s">
        <v>340</v>
      </c>
      <c r="D142" s="66" t="s">
        <v>435</v>
      </c>
    </row>
    <row r="143" spans="1:4">
      <c r="A143" s="63">
        <v>142</v>
      </c>
      <c r="B143" s="60" t="s">
        <v>308</v>
      </c>
      <c r="C143" s="60" t="s">
        <v>340</v>
      </c>
      <c r="D143" s="66" t="s">
        <v>436</v>
      </c>
    </row>
    <row r="144" spans="1:4">
      <c r="A144" s="63">
        <v>143</v>
      </c>
      <c r="B144" s="60" t="s">
        <v>308</v>
      </c>
      <c r="C144" s="60" t="s">
        <v>340</v>
      </c>
      <c r="D144" s="66" t="s">
        <v>436</v>
      </c>
    </row>
    <row r="145" spans="1:4">
      <c r="A145" s="63">
        <v>144</v>
      </c>
      <c r="B145" s="60" t="s">
        <v>308</v>
      </c>
      <c r="C145" s="60" t="s">
        <v>340</v>
      </c>
      <c r="D145" s="66" t="s">
        <v>436</v>
      </c>
    </row>
    <row r="146" spans="1:4">
      <c r="A146" s="63">
        <v>145</v>
      </c>
      <c r="B146" s="60" t="s">
        <v>308</v>
      </c>
      <c r="C146" s="60" t="s">
        <v>340</v>
      </c>
      <c r="D146" s="66" t="s">
        <v>437</v>
      </c>
    </row>
    <row r="147" spans="1:4">
      <c r="A147" s="63">
        <v>146</v>
      </c>
      <c r="B147" s="60" t="s">
        <v>308</v>
      </c>
      <c r="C147" s="60" t="s">
        <v>340</v>
      </c>
      <c r="D147" s="66" t="s">
        <v>438</v>
      </c>
    </row>
    <row r="148" spans="1:4">
      <c r="A148" s="63">
        <v>147</v>
      </c>
      <c r="B148" s="60" t="s">
        <v>308</v>
      </c>
      <c r="C148" s="60" t="s">
        <v>340</v>
      </c>
      <c r="D148" s="66" t="s">
        <v>439</v>
      </c>
    </row>
    <row r="149" spans="1:4">
      <c r="A149" s="63">
        <v>148</v>
      </c>
      <c r="B149" s="60" t="s">
        <v>308</v>
      </c>
      <c r="C149" s="60" t="s">
        <v>340</v>
      </c>
      <c r="D149" s="66" t="s">
        <v>439</v>
      </c>
    </row>
    <row r="150" spans="1:4">
      <c r="A150" s="63">
        <v>149</v>
      </c>
      <c r="B150" s="60" t="s">
        <v>313</v>
      </c>
      <c r="C150" s="60" t="s">
        <v>340</v>
      </c>
      <c r="D150" s="66" t="s">
        <v>439</v>
      </c>
    </row>
    <row r="151" spans="1:4">
      <c r="A151" s="63">
        <v>150</v>
      </c>
      <c r="B151" s="60" t="s">
        <v>308</v>
      </c>
      <c r="C151" s="60" t="s">
        <v>340</v>
      </c>
      <c r="D151" s="66" t="s">
        <v>440</v>
      </c>
    </row>
    <row r="152" spans="1:4">
      <c r="A152" s="63">
        <v>151</v>
      </c>
      <c r="B152" s="60" t="s">
        <v>312</v>
      </c>
      <c r="C152" s="60" t="s">
        <v>340</v>
      </c>
      <c r="D152" s="66" t="s">
        <v>440</v>
      </c>
    </row>
    <row r="153" spans="1:4">
      <c r="A153" s="63">
        <v>152</v>
      </c>
      <c r="B153" s="60" t="s">
        <v>314</v>
      </c>
      <c r="C153" s="60" t="s">
        <v>340</v>
      </c>
      <c r="D153" s="66" t="s">
        <v>441</v>
      </c>
    </row>
    <row r="154" spans="1:4">
      <c r="A154" s="63">
        <v>153</v>
      </c>
      <c r="B154" s="60" t="s">
        <v>315</v>
      </c>
      <c r="C154" s="60" t="s">
        <v>340</v>
      </c>
      <c r="D154" s="66" t="s">
        <v>441</v>
      </c>
    </row>
    <row r="155" spans="1:4">
      <c r="A155" s="63">
        <v>154</v>
      </c>
      <c r="B155" s="60" t="s">
        <v>308</v>
      </c>
      <c r="C155" s="60" t="s">
        <v>340</v>
      </c>
      <c r="D155" s="66" t="s">
        <v>441</v>
      </c>
    </row>
    <row r="156" spans="1:4">
      <c r="A156" s="63">
        <v>155</v>
      </c>
      <c r="B156" s="60" t="s">
        <v>315</v>
      </c>
      <c r="C156" s="60" t="s">
        <v>340</v>
      </c>
      <c r="D156" s="66" t="s">
        <v>442</v>
      </c>
    </row>
    <row r="157" spans="1:4">
      <c r="A157" s="63">
        <v>156</v>
      </c>
      <c r="B157" s="60" t="s">
        <v>315</v>
      </c>
      <c r="C157" s="60" t="s">
        <v>340</v>
      </c>
      <c r="D157" s="66" t="s">
        <v>442</v>
      </c>
    </row>
    <row r="158" spans="1:4">
      <c r="A158" s="63">
        <v>157</v>
      </c>
      <c r="B158" s="60" t="s">
        <v>308</v>
      </c>
      <c r="C158" s="60" t="s">
        <v>340</v>
      </c>
      <c r="D158" s="66" t="s">
        <v>442</v>
      </c>
    </row>
    <row r="159" spans="1:4">
      <c r="A159" s="63">
        <v>158</v>
      </c>
      <c r="B159" s="60" t="s">
        <v>308</v>
      </c>
      <c r="C159" s="60" t="s">
        <v>340</v>
      </c>
      <c r="D159" s="66" t="s">
        <v>442</v>
      </c>
    </row>
    <row r="160" spans="1:4">
      <c r="A160" s="63">
        <v>159</v>
      </c>
      <c r="B160" s="60" t="s">
        <v>315</v>
      </c>
      <c r="C160" s="60" t="s">
        <v>340</v>
      </c>
      <c r="D160" s="66" t="s">
        <v>442</v>
      </c>
    </row>
    <row r="161" spans="1:4">
      <c r="A161" s="63">
        <v>160</v>
      </c>
      <c r="B161" s="60" t="s">
        <v>315</v>
      </c>
      <c r="C161" s="60" t="s">
        <v>340</v>
      </c>
      <c r="D161" s="66" t="s">
        <v>442</v>
      </c>
    </row>
    <row r="162" spans="1:4">
      <c r="A162" s="63">
        <v>161</v>
      </c>
      <c r="B162" s="60" t="s">
        <v>309</v>
      </c>
      <c r="C162" s="60" t="s">
        <v>340</v>
      </c>
      <c r="D162" s="66" t="s">
        <v>442</v>
      </c>
    </row>
    <row r="163" spans="1:4">
      <c r="A163" s="63">
        <v>162</v>
      </c>
      <c r="B163" s="60" t="s">
        <v>308</v>
      </c>
      <c r="C163" s="60" t="s">
        <v>340</v>
      </c>
      <c r="D163" s="66" t="s">
        <v>443</v>
      </c>
    </row>
    <row r="164" spans="1:4">
      <c r="A164" s="63">
        <v>163</v>
      </c>
      <c r="B164" s="60" t="s">
        <v>310</v>
      </c>
      <c r="C164" s="60" t="s">
        <v>79</v>
      </c>
      <c r="D164" s="66" t="s">
        <v>444</v>
      </c>
    </row>
    <row r="165" spans="1:4">
      <c r="A165" s="63">
        <v>164</v>
      </c>
      <c r="B165" s="60" t="s">
        <v>308</v>
      </c>
      <c r="C165" s="60" t="s">
        <v>340</v>
      </c>
      <c r="D165" s="66" t="s">
        <v>444</v>
      </c>
    </row>
    <row r="166" spans="1:4">
      <c r="A166" s="63">
        <v>165</v>
      </c>
      <c r="B166" s="60" t="s">
        <v>308</v>
      </c>
      <c r="C166" s="60" t="s">
        <v>340</v>
      </c>
      <c r="D166" s="66" t="s">
        <v>444</v>
      </c>
    </row>
    <row r="167" spans="1:4">
      <c r="A167" s="63">
        <v>166</v>
      </c>
      <c r="B167" s="60" t="s">
        <v>308</v>
      </c>
      <c r="C167" s="60" t="s">
        <v>340</v>
      </c>
      <c r="D167" s="66" t="s">
        <v>444</v>
      </c>
    </row>
    <row r="168" spans="1:4">
      <c r="A168" s="63">
        <v>167</v>
      </c>
      <c r="B168" s="60" t="s">
        <v>310</v>
      </c>
      <c r="C168" s="60" t="s">
        <v>340</v>
      </c>
      <c r="D168" s="66" t="s">
        <v>445</v>
      </c>
    </row>
    <row r="169" spans="1:4">
      <c r="A169" s="63">
        <v>168</v>
      </c>
      <c r="B169" s="60" t="s">
        <v>308</v>
      </c>
      <c r="C169" s="60" t="s">
        <v>340</v>
      </c>
      <c r="D169" s="66" t="s">
        <v>445</v>
      </c>
    </row>
    <row r="170" spans="1:4">
      <c r="A170" s="63">
        <v>169</v>
      </c>
      <c r="B170" s="60" t="s">
        <v>310</v>
      </c>
      <c r="C170" s="60" t="s">
        <v>340</v>
      </c>
      <c r="D170" s="66" t="s">
        <v>446</v>
      </c>
    </row>
    <row r="171" spans="1:4">
      <c r="A171" s="63">
        <v>170</v>
      </c>
      <c r="B171" s="60" t="s">
        <v>308</v>
      </c>
      <c r="C171" s="60" t="s">
        <v>340</v>
      </c>
      <c r="D171" s="66" t="s">
        <v>447</v>
      </c>
    </row>
    <row r="172" spans="1:4">
      <c r="A172" s="63">
        <v>171</v>
      </c>
      <c r="B172" s="60" t="s">
        <v>308</v>
      </c>
      <c r="C172" s="60" t="s">
        <v>340</v>
      </c>
      <c r="D172" s="66" t="s">
        <v>447</v>
      </c>
    </row>
    <row r="173" spans="1:4">
      <c r="A173" s="63">
        <v>172</v>
      </c>
      <c r="B173" s="60" t="s">
        <v>308</v>
      </c>
      <c r="C173" s="60" t="s">
        <v>340</v>
      </c>
      <c r="D173" s="66" t="s">
        <v>448</v>
      </c>
    </row>
    <row r="174" spans="1:4">
      <c r="A174" s="63">
        <v>173</v>
      </c>
      <c r="B174" s="60" t="s">
        <v>312</v>
      </c>
      <c r="C174" s="60" t="s">
        <v>341</v>
      </c>
      <c r="D174" s="66" t="s">
        <v>448</v>
      </c>
    </row>
    <row r="175" spans="1:4">
      <c r="A175" s="63">
        <v>174</v>
      </c>
      <c r="B175" s="60" t="s">
        <v>308</v>
      </c>
      <c r="C175" s="60" t="s">
        <v>340</v>
      </c>
      <c r="D175" s="66" t="s">
        <v>449</v>
      </c>
    </row>
    <row r="176" spans="1:4">
      <c r="A176" s="63">
        <v>175</v>
      </c>
      <c r="B176" s="60" t="s">
        <v>308</v>
      </c>
      <c r="C176" s="60" t="s">
        <v>340</v>
      </c>
      <c r="D176" s="66" t="s">
        <v>450</v>
      </c>
    </row>
    <row r="177" spans="1:4">
      <c r="A177" s="63">
        <v>176</v>
      </c>
      <c r="B177" s="60" t="s">
        <v>308</v>
      </c>
      <c r="C177" s="60" t="s">
        <v>340</v>
      </c>
      <c r="D177" s="66" t="s">
        <v>451</v>
      </c>
    </row>
    <row r="178" spans="1:4">
      <c r="A178" s="63">
        <v>177</v>
      </c>
      <c r="B178" s="60" t="s">
        <v>308</v>
      </c>
      <c r="C178" s="60" t="s">
        <v>340</v>
      </c>
      <c r="D178" s="66" t="s">
        <v>451</v>
      </c>
    </row>
    <row r="179" spans="1:4">
      <c r="A179" s="63">
        <v>178</v>
      </c>
      <c r="B179" s="60" t="s">
        <v>308</v>
      </c>
      <c r="C179" s="60" t="s">
        <v>340</v>
      </c>
      <c r="D179" s="66" t="s">
        <v>451</v>
      </c>
    </row>
    <row r="180" spans="1:4">
      <c r="A180" s="63">
        <v>179</v>
      </c>
      <c r="B180" s="60" t="s">
        <v>314</v>
      </c>
      <c r="C180" s="60" t="s">
        <v>340</v>
      </c>
      <c r="D180" s="66" t="s">
        <v>452</v>
      </c>
    </row>
    <row r="181" spans="1:4">
      <c r="A181" s="63">
        <v>180</v>
      </c>
      <c r="B181" s="60" t="s">
        <v>308</v>
      </c>
      <c r="C181" s="60" t="s">
        <v>340</v>
      </c>
      <c r="D181" s="66" t="s">
        <v>452</v>
      </c>
    </row>
    <row r="182" spans="1:4">
      <c r="A182" s="63">
        <v>181</v>
      </c>
      <c r="B182" s="60" t="s">
        <v>310</v>
      </c>
      <c r="C182" s="60" t="s">
        <v>340</v>
      </c>
      <c r="D182" s="66" t="s">
        <v>452</v>
      </c>
    </row>
    <row r="183" spans="1:4">
      <c r="A183" s="63">
        <v>182</v>
      </c>
      <c r="B183" s="60" t="s">
        <v>308</v>
      </c>
      <c r="C183" s="60" t="s">
        <v>340</v>
      </c>
      <c r="D183" s="66" t="s">
        <v>453</v>
      </c>
    </row>
    <row r="184" spans="1:4">
      <c r="A184" s="63">
        <v>183</v>
      </c>
      <c r="B184" s="60" t="s">
        <v>309</v>
      </c>
      <c r="C184" s="60" t="s">
        <v>340</v>
      </c>
      <c r="D184" s="66" t="s">
        <v>454</v>
      </c>
    </row>
    <row r="185" spans="1:4">
      <c r="A185" s="63">
        <v>184</v>
      </c>
      <c r="B185" s="60" t="s">
        <v>308</v>
      </c>
      <c r="C185" s="60" t="s">
        <v>340</v>
      </c>
      <c r="D185" s="66" t="s">
        <v>454</v>
      </c>
    </row>
    <row r="186" spans="1:4">
      <c r="A186" s="63">
        <v>185</v>
      </c>
      <c r="B186" s="60" t="s">
        <v>308</v>
      </c>
      <c r="C186" s="60" t="s">
        <v>340</v>
      </c>
      <c r="D186" s="66" t="s">
        <v>455</v>
      </c>
    </row>
    <row r="187" spans="1:4">
      <c r="A187" s="63">
        <v>186</v>
      </c>
      <c r="B187" s="60" t="s">
        <v>308</v>
      </c>
      <c r="C187" s="60" t="s">
        <v>340</v>
      </c>
      <c r="D187" s="66" t="s">
        <v>456</v>
      </c>
    </row>
    <row r="188" spans="1:4">
      <c r="A188" s="63">
        <v>187</v>
      </c>
      <c r="B188" s="60" t="s">
        <v>308</v>
      </c>
      <c r="C188" s="60" t="s">
        <v>340</v>
      </c>
      <c r="D188" s="66" t="s">
        <v>456</v>
      </c>
    </row>
    <row r="189" spans="1:4">
      <c r="A189" s="63">
        <v>188</v>
      </c>
      <c r="B189" s="60" t="s">
        <v>308</v>
      </c>
      <c r="C189" s="60" t="s">
        <v>340</v>
      </c>
      <c r="D189" s="66" t="s">
        <v>456</v>
      </c>
    </row>
    <row r="190" spans="1:4">
      <c r="A190" s="63">
        <v>189</v>
      </c>
      <c r="B190" s="60" t="s">
        <v>308</v>
      </c>
      <c r="C190" s="60" t="s">
        <v>340</v>
      </c>
      <c r="D190" s="66" t="s">
        <v>457</v>
      </c>
    </row>
    <row r="191" spans="1:4">
      <c r="A191" s="63">
        <v>190</v>
      </c>
      <c r="B191" s="60" t="s">
        <v>308</v>
      </c>
      <c r="C191" s="60" t="s">
        <v>340</v>
      </c>
      <c r="D191" s="66" t="s">
        <v>457</v>
      </c>
    </row>
    <row r="192" spans="1:4">
      <c r="A192" s="63">
        <v>191</v>
      </c>
      <c r="B192" s="60" t="s">
        <v>308</v>
      </c>
      <c r="C192" s="60" t="s">
        <v>341</v>
      </c>
      <c r="D192" s="66" t="s">
        <v>457</v>
      </c>
    </row>
    <row r="193" spans="1:4">
      <c r="A193" s="63">
        <v>192</v>
      </c>
      <c r="B193" s="60" t="s">
        <v>308</v>
      </c>
      <c r="C193" s="60" t="s">
        <v>340</v>
      </c>
      <c r="D193" s="66" t="s">
        <v>458</v>
      </c>
    </row>
    <row r="194" spans="1:4">
      <c r="A194" s="63">
        <v>193</v>
      </c>
      <c r="B194" s="60" t="s">
        <v>308</v>
      </c>
      <c r="C194" s="60" t="s">
        <v>340</v>
      </c>
      <c r="D194" s="66" t="s">
        <v>458</v>
      </c>
    </row>
    <row r="195" spans="1:4">
      <c r="A195" s="63">
        <v>194</v>
      </c>
      <c r="B195" s="60" t="s">
        <v>308</v>
      </c>
      <c r="C195" s="60" t="s">
        <v>340</v>
      </c>
      <c r="D195" s="66" t="s">
        <v>459</v>
      </c>
    </row>
    <row r="196" spans="1:4">
      <c r="A196" s="63">
        <v>195</v>
      </c>
      <c r="B196" s="60" t="s">
        <v>308</v>
      </c>
      <c r="C196" s="60" t="s">
        <v>341</v>
      </c>
      <c r="D196" s="66" t="s">
        <v>460</v>
      </c>
    </row>
    <row r="197" spans="1:4">
      <c r="A197" s="63">
        <v>196</v>
      </c>
      <c r="B197" s="60" t="s">
        <v>308</v>
      </c>
      <c r="C197" s="60" t="s">
        <v>340</v>
      </c>
      <c r="D197" s="66" t="s">
        <v>461</v>
      </c>
    </row>
    <row r="198" spans="1:4">
      <c r="A198" s="63">
        <v>197</v>
      </c>
      <c r="B198" s="60" t="s">
        <v>308</v>
      </c>
      <c r="C198" s="60" t="s">
        <v>340</v>
      </c>
      <c r="D198" s="66" t="s">
        <v>461</v>
      </c>
    </row>
    <row r="199" spans="1:4">
      <c r="A199" s="63">
        <v>198</v>
      </c>
      <c r="B199" s="60" t="s">
        <v>308</v>
      </c>
      <c r="C199" s="60" t="s">
        <v>340</v>
      </c>
      <c r="D199" s="66" t="s">
        <v>462</v>
      </c>
    </row>
    <row r="200" spans="1:4">
      <c r="A200" s="63">
        <v>199</v>
      </c>
      <c r="B200" s="60" t="s">
        <v>310</v>
      </c>
      <c r="C200" s="60" t="s">
        <v>340</v>
      </c>
      <c r="D200" s="66" t="s">
        <v>462</v>
      </c>
    </row>
    <row r="201" spans="1:4">
      <c r="A201" s="63">
        <v>200</v>
      </c>
      <c r="B201" s="60" t="s">
        <v>309</v>
      </c>
      <c r="C201" s="60" t="s">
        <v>340</v>
      </c>
      <c r="D201" s="66" t="s">
        <v>463</v>
      </c>
    </row>
    <row r="202" spans="1:4">
      <c r="A202" s="63">
        <v>201</v>
      </c>
      <c r="B202" s="60" t="s">
        <v>310</v>
      </c>
      <c r="C202" s="60" t="s">
        <v>340</v>
      </c>
      <c r="D202" s="66" t="s">
        <v>464</v>
      </c>
    </row>
    <row r="203" spans="1:4">
      <c r="A203" s="63">
        <v>202</v>
      </c>
      <c r="B203" s="60" t="s">
        <v>308</v>
      </c>
      <c r="C203" s="60" t="s">
        <v>340</v>
      </c>
      <c r="D203" s="66" t="s">
        <v>464</v>
      </c>
    </row>
    <row r="204" spans="1:4">
      <c r="A204" s="63">
        <v>203</v>
      </c>
      <c r="B204" s="60" t="s">
        <v>309</v>
      </c>
      <c r="C204" s="60" t="s">
        <v>340</v>
      </c>
      <c r="D204" s="66" t="s">
        <v>465</v>
      </c>
    </row>
    <row r="205" spans="1:4">
      <c r="A205" s="63">
        <v>204</v>
      </c>
      <c r="B205" s="60" t="s">
        <v>308</v>
      </c>
      <c r="C205" s="60" t="s">
        <v>340</v>
      </c>
      <c r="D205" s="66" t="s">
        <v>466</v>
      </c>
    </row>
    <row r="206" spans="1:4">
      <c r="A206" s="63">
        <v>205</v>
      </c>
      <c r="B206" s="60" t="s">
        <v>310</v>
      </c>
      <c r="C206" s="60" t="s">
        <v>340</v>
      </c>
      <c r="D206" s="66" t="s">
        <v>467</v>
      </c>
    </row>
    <row r="207" spans="1:4">
      <c r="A207" s="63">
        <v>206</v>
      </c>
      <c r="B207" s="60" t="s">
        <v>309</v>
      </c>
      <c r="C207" s="60" t="s">
        <v>340</v>
      </c>
      <c r="D207" s="66" t="s">
        <v>467</v>
      </c>
    </row>
    <row r="208" spans="1:4">
      <c r="A208" s="63">
        <v>207</v>
      </c>
      <c r="B208" s="60" t="s">
        <v>312</v>
      </c>
      <c r="C208" s="60" t="s">
        <v>340</v>
      </c>
      <c r="D208" s="66" t="s">
        <v>468</v>
      </c>
    </row>
    <row r="209" spans="1:4">
      <c r="A209" s="63">
        <v>208</v>
      </c>
      <c r="B209" s="60" t="s">
        <v>308</v>
      </c>
      <c r="C209" s="60" t="s">
        <v>340</v>
      </c>
      <c r="D209" s="66" t="s">
        <v>469</v>
      </c>
    </row>
    <row r="210" spans="1:4">
      <c r="A210" s="63">
        <v>209</v>
      </c>
      <c r="B210" s="60" t="s">
        <v>308</v>
      </c>
      <c r="C210" s="60" t="s">
        <v>340</v>
      </c>
      <c r="D210" s="66" t="s">
        <v>470</v>
      </c>
    </row>
    <row r="211" spans="1:4">
      <c r="A211" s="63">
        <v>210</v>
      </c>
      <c r="B211" s="60" t="s">
        <v>308</v>
      </c>
      <c r="C211" s="60" t="s">
        <v>340</v>
      </c>
      <c r="D211" s="66" t="s">
        <v>470</v>
      </c>
    </row>
    <row r="212" spans="1:4">
      <c r="A212" s="63">
        <v>211</v>
      </c>
      <c r="B212" s="60" t="s">
        <v>314</v>
      </c>
      <c r="C212" s="60" t="s">
        <v>340</v>
      </c>
      <c r="D212" s="66" t="s">
        <v>471</v>
      </c>
    </row>
    <row r="213" spans="1:4">
      <c r="A213" s="63">
        <v>212</v>
      </c>
      <c r="B213" s="60" t="s">
        <v>310</v>
      </c>
      <c r="C213" s="60" t="s">
        <v>340</v>
      </c>
      <c r="D213" s="66" t="s">
        <v>472</v>
      </c>
    </row>
    <row r="214" spans="1:4">
      <c r="A214" s="63">
        <v>213</v>
      </c>
      <c r="B214" s="60" t="s">
        <v>308</v>
      </c>
      <c r="C214" s="60" t="s">
        <v>340</v>
      </c>
      <c r="D214" s="66" t="s">
        <v>473</v>
      </c>
    </row>
    <row r="215" spans="1:4">
      <c r="A215" s="63">
        <v>214</v>
      </c>
      <c r="B215" s="60" t="s">
        <v>308</v>
      </c>
      <c r="C215" s="60" t="s">
        <v>340</v>
      </c>
      <c r="D215" s="66" t="s">
        <v>473</v>
      </c>
    </row>
    <row r="216" spans="1:4">
      <c r="A216" s="63">
        <v>215</v>
      </c>
      <c r="B216" s="60" t="s">
        <v>308</v>
      </c>
      <c r="C216" s="60" t="s">
        <v>340</v>
      </c>
      <c r="D216" s="66" t="s">
        <v>474</v>
      </c>
    </row>
    <row r="217" spans="1:4">
      <c r="A217" s="63">
        <v>216</v>
      </c>
      <c r="B217" s="60" t="s">
        <v>308</v>
      </c>
      <c r="C217" s="60" t="s">
        <v>340</v>
      </c>
      <c r="D217" s="66" t="s">
        <v>475</v>
      </c>
    </row>
    <row r="218" spans="1:4">
      <c r="A218" s="63">
        <v>217</v>
      </c>
      <c r="B218" s="60" t="s">
        <v>308</v>
      </c>
      <c r="C218" s="60" t="s">
        <v>340</v>
      </c>
      <c r="D218" s="66" t="s">
        <v>475</v>
      </c>
    </row>
    <row r="219" spans="1:4">
      <c r="A219" s="63">
        <v>218</v>
      </c>
      <c r="B219" s="60" t="s">
        <v>308</v>
      </c>
      <c r="C219" s="60" t="s">
        <v>340</v>
      </c>
      <c r="D219" s="66" t="s">
        <v>475</v>
      </c>
    </row>
    <row r="220" spans="1:4">
      <c r="A220" s="63">
        <v>219</v>
      </c>
      <c r="B220" s="60" t="s">
        <v>313</v>
      </c>
      <c r="C220" s="60" t="s">
        <v>341</v>
      </c>
      <c r="D220" s="66" t="s">
        <v>476</v>
      </c>
    </row>
    <row r="221" spans="1:4">
      <c r="A221" s="63">
        <v>220</v>
      </c>
      <c r="B221" s="60" t="s">
        <v>308</v>
      </c>
      <c r="C221" s="60" t="s">
        <v>340</v>
      </c>
      <c r="D221" s="66" t="s">
        <v>477</v>
      </c>
    </row>
    <row r="222" spans="1:4">
      <c r="A222" s="63">
        <v>221</v>
      </c>
      <c r="B222" s="60" t="s">
        <v>313</v>
      </c>
      <c r="C222" s="60" t="s">
        <v>340</v>
      </c>
      <c r="D222" s="66" t="s">
        <v>477</v>
      </c>
    </row>
    <row r="223" spans="1:4">
      <c r="A223" s="63">
        <v>222</v>
      </c>
      <c r="B223" s="60" t="s">
        <v>308</v>
      </c>
      <c r="C223" s="60" t="s">
        <v>340</v>
      </c>
      <c r="D223" s="66" t="s">
        <v>477</v>
      </c>
    </row>
    <row r="224" spans="1:4">
      <c r="A224" s="63">
        <v>223</v>
      </c>
      <c r="B224" s="60" t="s">
        <v>308</v>
      </c>
      <c r="C224" s="60" t="s">
        <v>340</v>
      </c>
      <c r="D224" s="66" t="s">
        <v>478</v>
      </c>
    </row>
    <row r="225" spans="1:4">
      <c r="A225" s="63">
        <v>224</v>
      </c>
      <c r="B225" s="60" t="s">
        <v>315</v>
      </c>
      <c r="C225" s="60" t="s">
        <v>341</v>
      </c>
      <c r="D225" s="66" t="s">
        <v>479</v>
      </c>
    </row>
    <row r="226" spans="1:4">
      <c r="A226" s="63">
        <v>225</v>
      </c>
      <c r="B226" s="60" t="s">
        <v>315</v>
      </c>
      <c r="C226" s="60" t="s">
        <v>341</v>
      </c>
      <c r="D226" s="66" t="s">
        <v>479</v>
      </c>
    </row>
    <row r="227" spans="1:4">
      <c r="A227" s="63">
        <v>226</v>
      </c>
      <c r="B227" s="60" t="s">
        <v>315</v>
      </c>
      <c r="C227" s="60" t="s">
        <v>341</v>
      </c>
      <c r="D227" s="66" t="s">
        <v>479</v>
      </c>
    </row>
    <row r="228" spans="1:4">
      <c r="A228" s="63">
        <v>227</v>
      </c>
      <c r="B228" s="60" t="s">
        <v>310</v>
      </c>
      <c r="C228" s="60" t="s">
        <v>340</v>
      </c>
      <c r="D228" s="66" t="s">
        <v>479</v>
      </c>
    </row>
    <row r="229" spans="1:4">
      <c r="A229" s="63">
        <v>228</v>
      </c>
      <c r="B229" s="60" t="s">
        <v>315</v>
      </c>
      <c r="C229" s="60" t="s">
        <v>341</v>
      </c>
      <c r="D229" s="66" t="s">
        <v>479</v>
      </c>
    </row>
    <row r="230" spans="1:4">
      <c r="A230" s="63">
        <v>229</v>
      </c>
      <c r="B230" s="60" t="s">
        <v>308</v>
      </c>
      <c r="C230" s="60" t="s">
        <v>340</v>
      </c>
      <c r="D230" s="66" t="s">
        <v>480</v>
      </c>
    </row>
    <row r="231" spans="1:4">
      <c r="A231" s="63">
        <v>230</v>
      </c>
      <c r="B231" s="60" t="s">
        <v>310</v>
      </c>
      <c r="C231" s="60" t="s">
        <v>340</v>
      </c>
      <c r="D231" s="66" t="s">
        <v>480</v>
      </c>
    </row>
    <row r="232" spans="1:4">
      <c r="A232" s="63">
        <v>231</v>
      </c>
      <c r="B232" s="60" t="s">
        <v>308</v>
      </c>
      <c r="C232" s="60" t="s">
        <v>340</v>
      </c>
      <c r="D232" s="66" t="s">
        <v>481</v>
      </c>
    </row>
    <row r="233" spans="1:4">
      <c r="A233" s="63">
        <v>232</v>
      </c>
      <c r="B233" s="60" t="s">
        <v>310</v>
      </c>
      <c r="C233" s="60" t="s">
        <v>340</v>
      </c>
      <c r="D233" s="66" t="s">
        <v>481</v>
      </c>
    </row>
    <row r="234" spans="1:4">
      <c r="A234" s="63">
        <v>233</v>
      </c>
      <c r="B234" s="60" t="s">
        <v>308</v>
      </c>
      <c r="C234" s="60" t="s">
        <v>340</v>
      </c>
      <c r="D234" s="66" t="s">
        <v>481</v>
      </c>
    </row>
    <row r="235" spans="1:4">
      <c r="A235" s="63">
        <v>234</v>
      </c>
      <c r="B235" s="60" t="s">
        <v>308</v>
      </c>
      <c r="C235" s="60" t="s">
        <v>340</v>
      </c>
      <c r="D235" s="66" t="s">
        <v>482</v>
      </c>
    </row>
    <row r="236" spans="1:4">
      <c r="A236" s="63">
        <v>235</v>
      </c>
      <c r="B236" s="60" t="s">
        <v>308</v>
      </c>
      <c r="C236" s="60" t="s">
        <v>340</v>
      </c>
      <c r="D236" s="66" t="s">
        <v>483</v>
      </c>
    </row>
    <row r="237" spans="1:4">
      <c r="A237" s="63">
        <v>236</v>
      </c>
      <c r="B237" s="60" t="s">
        <v>310</v>
      </c>
      <c r="C237" s="60" t="s">
        <v>340</v>
      </c>
      <c r="D237" s="66" t="s">
        <v>483</v>
      </c>
    </row>
    <row r="238" spans="1:4">
      <c r="A238" s="63">
        <v>237</v>
      </c>
      <c r="B238" s="60" t="s">
        <v>310</v>
      </c>
      <c r="C238" s="60" t="s">
        <v>340</v>
      </c>
      <c r="D238" s="66" t="s">
        <v>484</v>
      </c>
    </row>
    <row r="239" spans="1:4">
      <c r="A239" s="63">
        <v>238</v>
      </c>
      <c r="B239" s="60" t="s">
        <v>308</v>
      </c>
      <c r="C239" s="60" t="s">
        <v>340</v>
      </c>
      <c r="D239" s="66" t="s">
        <v>485</v>
      </c>
    </row>
    <row r="240" spans="1:4">
      <c r="A240" s="63">
        <v>239</v>
      </c>
      <c r="B240" s="60" t="s">
        <v>308</v>
      </c>
      <c r="C240" s="60" t="s">
        <v>340</v>
      </c>
      <c r="D240" s="66" t="s">
        <v>486</v>
      </c>
    </row>
    <row r="241" spans="1:4">
      <c r="A241" s="63">
        <v>240</v>
      </c>
      <c r="B241" s="60" t="s">
        <v>308</v>
      </c>
      <c r="C241" s="60" t="s">
        <v>340</v>
      </c>
      <c r="D241" s="66" t="s">
        <v>487</v>
      </c>
    </row>
    <row r="242" spans="1:4">
      <c r="A242" s="63">
        <v>241</v>
      </c>
      <c r="B242" s="60" t="s">
        <v>309</v>
      </c>
      <c r="C242" s="60" t="s">
        <v>340</v>
      </c>
      <c r="D242" s="66" t="s">
        <v>487</v>
      </c>
    </row>
    <row r="243" spans="1:4">
      <c r="A243" s="63">
        <v>242</v>
      </c>
      <c r="B243" s="60" t="s">
        <v>308</v>
      </c>
      <c r="C243" s="60" t="s">
        <v>340</v>
      </c>
      <c r="D243" s="66" t="s">
        <v>487</v>
      </c>
    </row>
    <row r="244" spans="1:4">
      <c r="A244" s="63">
        <v>243</v>
      </c>
      <c r="B244" s="60" t="s">
        <v>308</v>
      </c>
      <c r="C244" s="60" t="s">
        <v>340</v>
      </c>
      <c r="D244" s="66" t="s">
        <v>488</v>
      </c>
    </row>
    <row r="245" spans="1:4">
      <c r="A245" s="63">
        <v>244</v>
      </c>
      <c r="B245" s="60" t="s">
        <v>308</v>
      </c>
      <c r="C245" s="60" t="s">
        <v>340</v>
      </c>
      <c r="D245" s="66" t="s">
        <v>488</v>
      </c>
    </row>
    <row r="246" spans="1:4">
      <c r="A246" s="63">
        <v>245</v>
      </c>
      <c r="B246" s="60" t="s">
        <v>308</v>
      </c>
      <c r="C246" s="60" t="s">
        <v>340</v>
      </c>
      <c r="D246" s="66" t="s">
        <v>489</v>
      </c>
    </row>
    <row r="247" spans="1:4">
      <c r="A247" s="63">
        <v>246</v>
      </c>
      <c r="B247" s="60" t="s">
        <v>308</v>
      </c>
      <c r="C247" s="60" t="s">
        <v>340</v>
      </c>
      <c r="D247" s="66" t="s">
        <v>490</v>
      </c>
    </row>
    <row r="248" spans="1:4">
      <c r="A248" s="63">
        <v>247</v>
      </c>
      <c r="B248" s="60" t="s">
        <v>308</v>
      </c>
      <c r="C248" s="60" t="s">
        <v>340</v>
      </c>
      <c r="D248" s="66" t="s">
        <v>490</v>
      </c>
    </row>
    <row r="249" spans="1:4">
      <c r="A249" s="63">
        <v>248</v>
      </c>
      <c r="B249" s="60" t="s">
        <v>310</v>
      </c>
      <c r="C249" s="60" t="s">
        <v>79</v>
      </c>
      <c r="D249" s="66" t="s">
        <v>490</v>
      </c>
    </row>
    <row r="250" spans="1:4">
      <c r="A250" s="63">
        <v>249</v>
      </c>
      <c r="B250" s="60" t="s">
        <v>308</v>
      </c>
      <c r="C250" s="60" t="s">
        <v>340</v>
      </c>
      <c r="D250" s="66" t="s">
        <v>491</v>
      </c>
    </row>
    <row r="251" spans="1:4">
      <c r="A251" s="63">
        <v>250</v>
      </c>
      <c r="B251" s="60" t="s">
        <v>308</v>
      </c>
      <c r="C251" s="60" t="s">
        <v>340</v>
      </c>
      <c r="D251" s="66" t="s">
        <v>491</v>
      </c>
    </row>
    <row r="252" spans="1:4">
      <c r="A252" s="63">
        <v>251</v>
      </c>
      <c r="B252" s="60" t="s">
        <v>308</v>
      </c>
      <c r="C252" s="60" t="s">
        <v>340</v>
      </c>
      <c r="D252" s="66" t="s">
        <v>492</v>
      </c>
    </row>
    <row r="253" spans="1:4">
      <c r="A253" s="63">
        <v>252</v>
      </c>
      <c r="B253" s="60" t="s">
        <v>308</v>
      </c>
      <c r="C253" s="60" t="s">
        <v>340</v>
      </c>
      <c r="D253" s="66" t="s">
        <v>492</v>
      </c>
    </row>
    <row r="254" spans="1:4">
      <c r="A254" s="63">
        <v>253</v>
      </c>
      <c r="B254" s="60" t="s">
        <v>308</v>
      </c>
      <c r="C254" s="60" t="s">
        <v>340</v>
      </c>
      <c r="D254" s="66" t="s">
        <v>492</v>
      </c>
    </row>
    <row r="255" spans="1:4">
      <c r="A255" s="63">
        <v>254</v>
      </c>
      <c r="B255" s="60" t="s">
        <v>308</v>
      </c>
      <c r="C255" s="60" t="s">
        <v>340</v>
      </c>
      <c r="D255" s="66" t="s">
        <v>492</v>
      </c>
    </row>
    <row r="256" spans="1:4">
      <c r="A256" s="63">
        <v>255</v>
      </c>
      <c r="B256" s="60" t="s">
        <v>308</v>
      </c>
      <c r="C256" s="60" t="s">
        <v>340</v>
      </c>
      <c r="D256" s="66" t="s">
        <v>492</v>
      </c>
    </row>
    <row r="257" spans="1:4">
      <c r="A257" s="63">
        <v>256</v>
      </c>
      <c r="B257" s="60" t="s">
        <v>309</v>
      </c>
      <c r="C257" s="60" t="s">
        <v>340</v>
      </c>
      <c r="D257" s="66" t="s">
        <v>493</v>
      </c>
    </row>
    <row r="258" spans="1:4">
      <c r="A258" s="63">
        <v>257</v>
      </c>
      <c r="B258" s="60" t="s">
        <v>309</v>
      </c>
      <c r="C258" s="60" t="s">
        <v>340</v>
      </c>
      <c r="D258" s="66" t="s">
        <v>493</v>
      </c>
    </row>
    <row r="259" spans="1:4">
      <c r="A259" s="63">
        <v>258</v>
      </c>
      <c r="B259" s="60" t="s">
        <v>308</v>
      </c>
      <c r="C259" s="60" t="s">
        <v>340</v>
      </c>
      <c r="D259" s="66" t="s">
        <v>494</v>
      </c>
    </row>
    <row r="260" spans="1:4">
      <c r="A260" s="63">
        <v>259</v>
      </c>
      <c r="B260" s="60" t="s">
        <v>308</v>
      </c>
      <c r="C260" s="60" t="s">
        <v>340</v>
      </c>
      <c r="D260" s="66" t="s">
        <v>494</v>
      </c>
    </row>
    <row r="261" spans="1:4">
      <c r="A261" s="63">
        <v>260</v>
      </c>
      <c r="B261" s="60" t="s">
        <v>310</v>
      </c>
      <c r="C261" s="60" t="s">
        <v>340</v>
      </c>
      <c r="D261" s="66" t="s">
        <v>495</v>
      </c>
    </row>
    <row r="262" spans="1:4">
      <c r="A262" s="63">
        <v>261</v>
      </c>
      <c r="B262" s="60" t="s">
        <v>308</v>
      </c>
      <c r="C262" s="60" t="s">
        <v>340</v>
      </c>
      <c r="D262" s="66" t="s">
        <v>495</v>
      </c>
    </row>
    <row r="263" spans="1:4">
      <c r="A263" s="63">
        <v>262</v>
      </c>
      <c r="B263" s="60" t="s">
        <v>308</v>
      </c>
      <c r="C263" s="60" t="s">
        <v>340</v>
      </c>
      <c r="D263" s="66" t="s">
        <v>496</v>
      </c>
    </row>
    <row r="264" spans="1:4">
      <c r="A264" s="63">
        <v>263</v>
      </c>
      <c r="B264" s="60" t="s">
        <v>308</v>
      </c>
      <c r="C264" s="60" t="s">
        <v>340</v>
      </c>
      <c r="D264" s="66" t="s">
        <v>497</v>
      </c>
    </row>
    <row r="265" spans="1:4">
      <c r="A265" s="63">
        <v>264</v>
      </c>
      <c r="B265" s="60" t="s">
        <v>308</v>
      </c>
      <c r="C265" s="60" t="s">
        <v>340</v>
      </c>
      <c r="D265" s="66" t="s">
        <v>497</v>
      </c>
    </row>
    <row r="266" spans="1:4">
      <c r="A266" s="63">
        <v>265</v>
      </c>
      <c r="B266" s="60" t="s">
        <v>308</v>
      </c>
      <c r="C266" s="60" t="s">
        <v>340</v>
      </c>
      <c r="D266" s="66" t="s">
        <v>497</v>
      </c>
    </row>
    <row r="267" spans="1:4">
      <c r="A267" s="63">
        <v>266</v>
      </c>
      <c r="B267" s="60" t="s">
        <v>308</v>
      </c>
      <c r="C267" s="60" t="s">
        <v>340</v>
      </c>
      <c r="D267" s="66" t="s">
        <v>498</v>
      </c>
    </row>
    <row r="268" spans="1:4">
      <c r="A268" s="63">
        <v>267</v>
      </c>
      <c r="B268" s="60" t="s">
        <v>308</v>
      </c>
      <c r="C268" s="60" t="s">
        <v>340</v>
      </c>
      <c r="D268" s="66" t="s">
        <v>498</v>
      </c>
    </row>
    <row r="269" spans="1:4">
      <c r="A269" s="63">
        <v>268</v>
      </c>
      <c r="B269" s="60" t="s">
        <v>308</v>
      </c>
      <c r="C269" s="60" t="s">
        <v>340</v>
      </c>
      <c r="D269" s="66" t="s">
        <v>498</v>
      </c>
    </row>
    <row r="270" spans="1:4">
      <c r="A270" s="63">
        <v>269</v>
      </c>
      <c r="B270" s="60" t="s">
        <v>308</v>
      </c>
      <c r="C270" s="60" t="s">
        <v>340</v>
      </c>
      <c r="D270" s="66" t="s">
        <v>499</v>
      </c>
    </row>
    <row r="271" spans="1:4">
      <c r="A271" s="63">
        <v>270</v>
      </c>
      <c r="B271" s="60" t="s">
        <v>310</v>
      </c>
      <c r="C271" s="60" t="s">
        <v>340</v>
      </c>
      <c r="D271" s="66" t="s">
        <v>500</v>
      </c>
    </row>
    <row r="272" spans="1:4">
      <c r="A272" s="63">
        <v>271</v>
      </c>
      <c r="B272" s="60" t="s">
        <v>308</v>
      </c>
      <c r="C272" s="60" t="s">
        <v>340</v>
      </c>
      <c r="D272" s="66" t="s">
        <v>501</v>
      </c>
    </row>
    <row r="273" spans="1:4">
      <c r="A273" s="63">
        <v>272</v>
      </c>
      <c r="B273" s="60" t="s">
        <v>308</v>
      </c>
      <c r="C273" s="60" t="s">
        <v>340</v>
      </c>
      <c r="D273" s="66" t="s">
        <v>501</v>
      </c>
    </row>
    <row r="274" spans="1:4">
      <c r="A274" s="63">
        <v>273</v>
      </c>
      <c r="B274" s="60" t="s">
        <v>308</v>
      </c>
      <c r="C274" s="60" t="s">
        <v>340</v>
      </c>
      <c r="D274" s="66" t="s">
        <v>502</v>
      </c>
    </row>
    <row r="275" spans="1:4">
      <c r="A275" s="63">
        <v>274</v>
      </c>
      <c r="B275" s="60" t="s">
        <v>313</v>
      </c>
      <c r="C275" s="60" t="s">
        <v>340</v>
      </c>
      <c r="D275" s="66" t="s">
        <v>503</v>
      </c>
    </row>
    <row r="276" spans="1:4">
      <c r="A276" s="63">
        <v>275</v>
      </c>
      <c r="B276" s="60" t="s">
        <v>312</v>
      </c>
      <c r="C276" s="60" t="s">
        <v>341</v>
      </c>
      <c r="D276" s="66" t="s">
        <v>504</v>
      </c>
    </row>
    <row r="277" spans="1:4">
      <c r="A277" s="63">
        <v>276</v>
      </c>
      <c r="B277" s="60" t="s">
        <v>308</v>
      </c>
      <c r="C277" s="60" t="s">
        <v>340</v>
      </c>
      <c r="D277" s="66" t="s">
        <v>504</v>
      </c>
    </row>
    <row r="278" spans="1:4">
      <c r="A278" s="63">
        <v>277</v>
      </c>
      <c r="B278" s="60" t="s">
        <v>316</v>
      </c>
      <c r="C278" s="60" t="s">
        <v>341</v>
      </c>
      <c r="D278" s="66" t="s">
        <v>505</v>
      </c>
    </row>
    <row r="279" spans="1:4">
      <c r="A279" s="63">
        <v>278</v>
      </c>
      <c r="B279" s="60" t="s">
        <v>308</v>
      </c>
      <c r="C279" s="60" t="s">
        <v>340</v>
      </c>
      <c r="D279" s="66" t="s">
        <v>506</v>
      </c>
    </row>
    <row r="280" spans="1:4">
      <c r="A280" s="63">
        <v>279</v>
      </c>
      <c r="B280" s="60" t="s">
        <v>308</v>
      </c>
      <c r="C280" s="60" t="s">
        <v>340</v>
      </c>
      <c r="D280" s="66" t="s">
        <v>507</v>
      </c>
    </row>
    <row r="281" spans="1:4">
      <c r="A281" s="63">
        <v>280</v>
      </c>
      <c r="B281" s="60" t="s">
        <v>310</v>
      </c>
      <c r="C281" s="60" t="s">
        <v>340</v>
      </c>
      <c r="D281" s="66" t="s">
        <v>507</v>
      </c>
    </row>
    <row r="282" spans="1:4">
      <c r="A282" s="63">
        <v>281</v>
      </c>
      <c r="B282" s="60" t="s">
        <v>314</v>
      </c>
      <c r="C282" s="60" t="s">
        <v>340</v>
      </c>
      <c r="D282" s="66" t="s">
        <v>508</v>
      </c>
    </row>
    <row r="283" spans="1:4">
      <c r="A283" s="63">
        <v>282</v>
      </c>
      <c r="B283" s="60" t="s">
        <v>308</v>
      </c>
      <c r="C283" s="60" t="s">
        <v>340</v>
      </c>
      <c r="D283" s="66" t="s">
        <v>509</v>
      </c>
    </row>
    <row r="284" spans="1:4">
      <c r="A284" s="63">
        <v>283</v>
      </c>
      <c r="B284" s="60" t="s">
        <v>308</v>
      </c>
      <c r="C284" s="60" t="s">
        <v>340</v>
      </c>
      <c r="D284" s="66" t="s">
        <v>509</v>
      </c>
    </row>
    <row r="285" spans="1:4">
      <c r="A285" s="63">
        <v>284</v>
      </c>
      <c r="B285" s="60" t="s">
        <v>308</v>
      </c>
      <c r="C285" s="60" t="s">
        <v>340</v>
      </c>
      <c r="D285" s="66" t="s">
        <v>510</v>
      </c>
    </row>
    <row r="286" spans="1:4">
      <c r="A286" s="63">
        <v>285</v>
      </c>
      <c r="B286" s="60" t="s">
        <v>308</v>
      </c>
      <c r="C286" s="60" t="s">
        <v>340</v>
      </c>
      <c r="D286" s="66" t="s">
        <v>510</v>
      </c>
    </row>
    <row r="287" spans="1:4">
      <c r="A287" s="63">
        <v>286</v>
      </c>
      <c r="B287" s="60" t="s">
        <v>312</v>
      </c>
      <c r="C287" s="60" t="s">
        <v>341</v>
      </c>
      <c r="D287" s="66" t="s">
        <v>511</v>
      </c>
    </row>
    <row r="288" spans="1:4">
      <c r="A288" s="63">
        <v>287</v>
      </c>
      <c r="B288" s="60" t="s">
        <v>314</v>
      </c>
      <c r="C288" s="60" t="s">
        <v>340</v>
      </c>
      <c r="D288" s="66" t="s">
        <v>512</v>
      </c>
    </row>
    <row r="289" spans="1:4">
      <c r="A289" s="63">
        <v>288</v>
      </c>
      <c r="B289" s="60" t="s">
        <v>310</v>
      </c>
      <c r="C289" s="60" t="s">
        <v>340</v>
      </c>
      <c r="D289" s="66" t="s">
        <v>513</v>
      </c>
    </row>
    <row r="290" spans="1:4">
      <c r="A290" s="63">
        <v>289</v>
      </c>
      <c r="B290" s="60" t="s">
        <v>310</v>
      </c>
      <c r="C290" s="60" t="s">
        <v>340</v>
      </c>
      <c r="D290" s="66" t="s">
        <v>513</v>
      </c>
    </row>
    <row r="291" spans="1:4">
      <c r="A291" s="63">
        <v>290</v>
      </c>
      <c r="B291" s="60" t="s">
        <v>312</v>
      </c>
      <c r="C291" s="60" t="s">
        <v>340</v>
      </c>
      <c r="D291" s="66" t="s">
        <v>514</v>
      </c>
    </row>
    <row r="292" spans="1:4">
      <c r="A292" s="63">
        <v>291</v>
      </c>
      <c r="B292" s="60" t="s">
        <v>309</v>
      </c>
      <c r="C292" s="60" t="s">
        <v>341</v>
      </c>
      <c r="D292" s="66" t="s">
        <v>515</v>
      </c>
    </row>
    <row r="293" spans="1:4">
      <c r="A293" s="63">
        <v>292</v>
      </c>
      <c r="B293" s="60" t="s">
        <v>308</v>
      </c>
      <c r="C293" s="60" t="s">
        <v>340</v>
      </c>
      <c r="D293" s="66" t="s">
        <v>515</v>
      </c>
    </row>
    <row r="294" spans="1:4">
      <c r="A294" s="63">
        <v>293</v>
      </c>
      <c r="B294" s="60" t="s">
        <v>308</v>
      </c>
      <c r="C294" s="60" t="s">
        <v>340</v>
      </c>
      <c r="D294" s="66" t="s">
        <v>515</v>
      </c>
    </row>
    <row r="295" spans="1:4">
      <c r="A295" s="63">
        <v>294</v>
      </c>
      <c r="B295" s="60" t="s">
        <v>309</v>
      </c>
      <c r="C295" s="60" t="s">
        <v>340</v>
      </c>
      <c r="D295" s="66" t="s">
        <v>515</v>
      </c>
    </row>
    <row r="296" spans="1:4">
      <c r="A296" s="63">
        <v>295</v>
      </c>
      <c r="B296" s="60" t="s">
        <v>308</v>
      </c>
      <c r="C296" s="60" t="s">
        <v>340</v>
      </c>
      <c r="D296" s="66" t="s">
        <v>516</v>
      </c>
    </row>
    <row r="297" spans="1:4">
      <c r="A297" s="63">
        <v>296</v>
      </c>
      <c r="B297" s="60" t="s">
        <v>309</v>
      </c>
      <c r="C297" s="60" t="s">
        <v>340</v>
      </c>
      <c r="D297" s="66" t="s">
        <v>516</v>
      </c>
    </row>
    <row r="298" spans="1:4">
      <c r="A298" s="63">
        <v>297</v>
      </c>
      <c r="B298" s="60" t="s">
        <v>312</v>
      </c>
      <c r="C298" s="60" t="s">
        <v>341</v>
      </c>
      <c r="D298" s="66" t="s">
        <v>517</v>
      </c>
    </row>
    <row r="299" spans="1:4">
      <c r="A299" s="63">
        <v>298</v>
      </c>
      <c r="B299" s="60" t="s">
        <v>308</v>
      </c>
      <c r="C299" s="60" t="s">
        <v>340</v>
      </c>
      <c r="D299" s="66" t="s">
        <v>518</v>
      </c>
    </row>
    <row r="300" spans="1:4">
      <c r="A300" s="63">
        <v>299</v>
      </c>
      <c r="B300" s="60" t="s">
        <v>308</v>
      </c>
      <c r="C300" s="60" t="s">
        <v>340</v>
      </c>
      <c r="D300" s="66" t="s">
        <v>518</v>
      </c>
    </row>
    <row r="301" spans="1:4">
      <c r="A301" s="63">
        <v>300</v>
      </c>
      <c r="B301" s="60" t="s">
        <v>310</v>
      </c>
      <c r="C301" s="60" t="s">
        <v>79</v>
      </c>
      <c r="D301" s="66" t="s">
        <v>519</v>
      </c>
    </row>
    <row r="302" spans="1:4">
      <c r="A302" s="63">
        <v>301</v>
      </c>
      <c r="B302" s="60" t="s">
        <v>309</v>
      </c>
      <c r="C302" s="60" t="s">
        <v>340</v>
      </c>
      <c r="D302" s="66" t="s">
        <v>519</v>
      </c>
    </row>
    <row r="303" spans="1:4">
      <c r="A303" s="63">
        <v>302</v>
      </c>
      <c r="B303" s="60" t="s">
        <v>310</v>
      </c>
      <c r="C303" s="60" t="s">
        <v>340</v>
      </c>
      <c r="D303" s="66" t="s">
        <v>520</v>
      </c>
    </row>
    <row r="304" spans="1:4">
      <c r="A304" s="63">
        <v>303</v>
      </c>
      <c r="B304" s="60" t="s">
        <v>309</v>
      </c>
      <c r="C304" s="60" t="s">
        <v>340</v>
      </c>
      <c r="D304" s="66" t="s">
        <v>521</v>
      </c>
    </row>
    <row r="305" spans="1:4">
      <c r="A305" s="63">
        <v>304</v>
      </c>
      <c r="B305" s="60" t="s">
        <v>313</v>
      </c>
      <c r="C305" s="60" t="s">
        <v>340</v>
      </c>
      <c r="D305" s="66" t="s">
        <v>522</v>
      </c>
    </row>
    <row r="306" spans="1:4">
      <c r="A306" s="63">
        <v>305</v>
      </c>
      <c r="B306" s="60" t="s">
        <v>309</v>
      </c>
      <c r="C306" s="60" t="s">
        <v>340</v>
      </c>
      <c r="D306" s="66" t="s">
        <v>523</v>
      </c>
    </row>
    <row r="307" spans="1:4">
      <c r="A307" s="63">
        <v>306</v>
      </c>
      <c r="B307" s="60" t="s">
        <v>308</v>
      </c>
      <c r="C307" s="60" t="s">
        <v>340</v>
      </c>
      <c r="D307" s="66" t="s">
        <v>524</v>
      </c>
    </row>
    <row r="308" spans="1:4">
      <c r="A308" s="63">
        <v>307</v>
      </c>
      <c r="B308" s="60" t="s">
        <v>309</v>
      </c>
      <c r="C308" s="60" t="s">
        <v>340</v>
      </c>
      <c r="D308" s="66" t="s">
        <v>525</v>
      </c>
    </row>
    <row r="309" spans="1:4">
      <c r="A309" s="63">
        <v>308</v>
      </c>
      <c r="B309" s="60" t="s">
        <v>310</v>
      </c>
      <c r="C309" s="60" t="s">
        <v>340</v>
      </c>
      <c r="D309" s="66" t="s">
        <v>525</v>
      </c>
    </row>
    <row r="310" spans="1:4">
      <c r="A310" s="63">
        <v>309</v>
      </c>
      <c r="B310" s="60" t="s">
        <v>308</v>
      </c>
      <c r="C310" s="60" t="s">
        <v>340</v>
      </c>
      <c r="D310" s="66" t="s">
        <v>525</v>
      </c>
    </row>
    <row r="311" spans="1:4">
      <c r="A311" s="63">
        <v>310</v>
      </c>
      <c r="B311" s="60" t="s">
        <v>308</v>
      </c>
      <c r="C311" s="60" t="s">
        <v>340</v>
      </c>
      <c r="D311" s="66" t="s">
        <v>525</v>
      </c>
    </row>
    <row r="312" spans="1:4">
      <c r="A312" s="63">
        <v>311</v>
      </c>
      <c r="B312" s="60" t="s">
        <v>308</v>
      </c>
      <c r="C312" s="60" t="s">
        <v>340</v>
      </c>
      <c r="D312" s="66" t="s">
        <v>526</v>
      </c>
    </row>
    <row r="313" spans="1:4">
      <c r="A313" s="63">
        <v>312</v>
      </c>
      <c r="B313" s="60" t="s">
        <v>308</v>
      </c>
      <c r="C313" s="60" t="s">
        <v>340</v>
      </c>
      <c r="D313" s="66" t="s">
        <v>526</v>
      </c>
    </row>
    <row r="314" spans="1:4">
      <c r="A314" s="63">
        <v>313</v>
      </c>
      <c r="B314" s="60" t="s">
        <v>310</v>
      </c>
      <c r="C314" s="60" t="s">
        <v>340</v>
      </c>
      <c r="D314" s="66" t="s">
        <v>526</v>
      </c>
    </row>
    <row r="315" spans="1:4">
      <c r="A315" s="63">
        <v>314</v>
      </c>
      <c r="B315" s="60" t="s">
        <v>308</v>
      </c>
      <c r="C315" s="60" t="s">
        <v>340</v>
      </c>
      <c r="D315" s="66" t="s">
        <v>526</v>
      </c>
    </row>
    <row r="316" spans="1:4">
      <c r="A316" s="63">
        <v>315</v>
      </c>
      <c r="B316" s="60" t="s">
        <v>308</v>
      </c>
      <c r="C316" s="60" t="s">
        <v>340</v>
      </c>
      <c r="D316" s="66" t="s">
        <v>526</v>
      </c>
    </row>
    <row r="317" spans="1:4">
      <c r="A317" s="63">
        <v>316</v>
      </c>
      <c r="B317" s="60" t="s">
        <v>308</v>
      </c>
      <c r="C317" s="60" t="s">
        <v>340</v>
      </c>
      <c r="D317" s="66" t="s">
        <v>527</v>
      </c>
    </row>
    <row r="318" spans="1:4">
      <c r="A318" s="63">
        <v>317</v>
      </c>
      <c r="B318" s="60" t="s">
        <v>308</v>
      </c>
      <c r="C318" s="60" t="s">
        <v>341</v>
      </c>
      <c r="D318" s="66" t="s">
        <v>527</v>
      </c>
    </row>
    <row r="319" spans="1:4">
      <c r="A319" s="63">
        <v>318</v>
      </c>
      <c r="B319" s="60" t="s">
        <v>309</v>
      </c>
      <c r="C319" s="60" t="s">
        <v>340</v>
      </c>
      <c r="D319" s="66" t="s">
        <v>528</v>
      </c>
    </row>
    <row r="320" spans="1:4">
      <c r="A320" s="63">
        <v>319</v>
      </c>
      <c r="B320" s="60" t="s">
        <v>308</v>
      </c>
      <c r="C320" s="60" t="s">
        <v>340</v>
      </c>
      <c r="D320" s="66" t="s">
        <v>528</v>
      </c>
    </row>
    <row r="321" spans="1:4">
      <c r="A321" s="63">
        <v>320</v>
      </c>
      <c r="B321" s="60" t="s">
        <v>309</v>
      </c>
      <c r="C321" s="60" t="s">
        <v>341</v>
      </c>
      <c r="D321" s="66" t="s">
        <v>529</v>
      </c>
    </row>
    <row r="322" spans="1:4">
      <c r="A322" s="63">
        <v>321</v>
      </c>
      <c r="B322" s="60" t="s">
        <v>308</v>
      </c>
      <c r="C322" s="60" t="s">
        <v>340</v>
      </c>
      <c r="D322" s="66" t="s">
        <v>530</v>
      </c>
    </row>
    <row r="323" spans="1:4">
      <c r="A323" s="63">
        <v>322</v>
      </c>
      <c r="B323" s="60" t="s">
        <v>310</v>
      </c>
      <c r="C323" s="60" t="s">
        <v>340</v>
      </c>
      <c r="D323" s="66" t="s">
        <v>531</v>
      </c>
    </row>
    <row r="324" spans="1:4">
      <c r="A324" s="63">
        <v>323</v>
      </c>
      <c r="B324" s="60" t="s">
        <v>308</v>
      </c>
      <c r="C324" s="60" t="s">
        <v>340</v>
      </c>
      <c r="D324" s="66" t="s">
        <v>532</v>
      </c>
    </row>
    <row r="325" spans="1:4">
      <c r="A325" s="63">
        <v>324</v>
      </c>
      <c r="B325" s="60" t="s">
        <v>308</v>
      </c>
      <c r="C325" s="60" t="s">
        <v>340</v>
      </c>
      <c r="D325" s="66" t="s">
        <v>533</v>
      </c>
    </row>
    <row r="326" spans="1:4">
      <c r="A326" s="63">
        <v>325</v>
      </c>
      <c r="B326" s="60" t="s">
        <v>312</v>
      </c>
      <c r="C326" s="60" t="s">
        <v>341</v>
      </c>
      <c r="D326" s="66" t="s">
        <v>534</v>
      </c>
    </row>
    <row r="327" spans="1:4">
      <c r="A327" s="63">
        <v>326</v>
      </c>
      <c r="B327" s="60" t="s">
        <v>309</v>
      </c>
      <c r="C327" s="60" t="s">
        <v>340</v>
      </c>
      <c r="D327" s="66" t="s">
        <v>535</v>
      </c>
    </row>
    <row r="328" spans="1:4">
      <c r="A328" s="63">
        <v>327</v>
      </c>
      <c r="B328" s="60" t="s">
        <v>309</v>
      </c>
      <c r="C328" s="60" t="s">
        <v>340</v>
      </c>
      <c r="D328" s="66" t="s">
        <v>535</v>
      </c>
    </row>
    <row r="329" spans="1:4">
      <c r="A329" s="63">
        <v>328</v>
      </c>
      <c r="B329" s="60" t="s">
        <v>308</v>
      </c>
      <c r="C329" s="60" t="s">
        <v>340</v>
      </c>
      <c r="D329" s="66" t="s">
        <v>536</v>
      </c>
    </row>
    <row r="330" spans="1:4">
      <c r="A330" s="63">
        <v>329</v>
      </c>
      <c r="B330" s="60" t="s">
        <v>308</v>
      </c>
      <c r="C330" s="60" t="s">
        <v>340</v>
      </c>
      <c r="D330" s="66" t="s">
        <v>536</v>
      </c>
    </row>
    <row r="331" spans="1:4">
      <c r="A331" s="63">
        <v>330</v>
      </c>
      <c r="B331" s="60" t="s">
        <v>308</v>
      </c>
      <c r="C331" s="60" t="s">
        <v>340</v>
      </c>
      <c r="D331" s="66" t="s">
        <v>536</v>
      </c>
    </row>
    <row r="332" spans="1:4">
      <c r="A332" s="63">
        <v>331</v>
      </c>
      <c r="B332" s="60" t="s">
        <v>308</v>
      </c>
      <c r="C332" s="60" t="s">
        <v>340</v>
      </c>
      <c r="D332" s="66" t="s">
        <v>537</v>
      </c>
    </row>
    <row r="333" spans="1:4">
      <c r="A333" s="63">
        <v>332</v>
      </c>
      <c r="B333" s="60" t="s">
        <v>309</v>
      </c>
      <c r="C333" s="60" t="s">
        <v>340</v>
      </c>
      <c r="D333" s="66" t="s">
        <v>538</v>
      </c>
    </row>
    <row r="334" spans="1:4">
      <c r="A334" s="63">
        <v>333</v>
      </c>
      <c r="B334" s="60" t="s">
        <v>308</v>
      </c>
      <c r="C334" s="60" t="s">
        <v>340</v>
      </c>
      <c r="D334" s="66" t="s">
        <v>539</v>
      </c>
    </row>
    <row r="335" spans="1:4">
      <c r="A335" s="63">
        <v>334</v>
      </c>
      <c r="B335" s="60" t="s">
        <v>308</v>
      </c>
      <c r="C335" s="60" t="s">
        <v>340</v>
      </c>
      <c r="D335" s="66" t="s">
        <v>539</v>
      </c>
    </row>
    <row r="336" spans="1:4">
      <c r="A336" s="63">
        <v>335</v>
      </c>
      <c r="B336" s="60" t="s">
        <v>308</v>
      </c>
      <c r="C336" s="60" t="s">
        <v>340</v>
      </c>
      <c r="D336" s="66" t="s">
        <v>540</v>
      </c>
    </row>
    <row r="337" spans="1:4">
      <c r="A337" s="63">
        <v>336</v>
      </c>
      <c r="B337" s="60" t="s">
        <v>308</v>
      </c>
      <c r="C337" s="60" t="s">
        <v>341</v>
      </c>
      <c r="D337" s="66" t="s">
        <v>541</v>
      </c>
    </row>
    <row r="338" spans="1:4">
      <c r="A338" s="63">
        <v>337</v>
      </c>
      <c r="B338" s="60" t="s">
        <v>317</v>
      </c>
      <c r="C338" s="60" t="s">
        <v>340</v>
      </c>
      <c r="D338" s="66" t="s">
        <v>541</v>
      </c>
    </row>
    <row r="339" spans="1:4">
      <c r="A339" s="63">
        <v>338</v>
      </c>
      <c r="B339" s="60" t="s">
        <v>308</v>
      </c>
      <c r="C339" s="60" t="s">
        <v>340</v>
      </c>
      <c r="D339" s="66" t="s">
        <v>542</v>
      </c>
    </row>
    <row r="340" spans="1:4">
      <c r="A340" s="63">
        <v>339</v>
      </c>
      <c r="B340" s="60" t="s">
        <v>308</v>
      </c>
      <c r="C340" s="60" t="s">
        <v>340</v>
      </c>
      <c r="D340" s="66" t="s">
        <v>543</v>
      </c>
    </row>
    <row r="341" spans="1:4">
      <c r="A341" s="63">
        <v>340</v>
      </c>
      <c r="B341" s="60" t="s">
        <v>308</v>
      </c>
      <c r="C341" s="60" t="s">
        <v>340</v>
      </c>
      <c r="D341" s="66" t="s">
        <v>543</v>
      </c>
    </row>
    <row r="342" spans="1:4">
      <c r="A342" s="63">
        <v>341</v>
      </c>
      <c r="B342" s="60" t="s">
        <v>308</v>
      </c>
      <c r="C342" s="60" t="s">
        <v>340</v>
      </c>
      <c r="D342" s="66" t="s">
        <v>544</v>
      </c>
    </row>
    <row r="343" spans="1:4">
      <c r="A343" s="63">
        <v>342</v>
      </c>
      <c r="B343" s="60" t="s">
        <v>308</v>
      </c>
      <c r="C343" s="60" t="s">
        <v>340</v>
      </c>
      <c r="D343" s="66" t="s">
        <v>545</v>
      </c>
    </row>
    <row r="344" spans="1:4">
      <c r="A344" s="63">
        <v>343</v>
      </c>
      <c r="B344" s="60" t="s">
        <v>314</v>
      </c>
      <c r="C344" s="60" t="s">
        <v>340</v>
      </c>
      <c r="D344" s="66" t="s">
        <v>546</v>
      </c>
    </row>
    <row r="345" spans="1:4">
      <c r="A345" s="63">
        <v>344</v>
      </c>
      <c r="B345" s="60" t="s">
        <v>310</v>
      </c>
      <c r="C345" s="60" t="s">
        <v>340</v>
      </c>
      <c r="D345" s="66" t="s">
        <v>546</v>
      </c>
    </row>
    <row r="346" spans="1:4">
      <c r="A346" s="63">
        <v>345</v>
      </c>
      <c r="B346" s="60" t="s">
        <v>308</v>
      </c>
      <c r="C346" s="60" t="s">
        <v>340</v>
      </c>
      <c r="D346" s="66" t="s">
        <v>547</v>
      </c>
    </row>
    <row r="347" spans="1:4">
      <c r="A347" s="63">
        <v>346</v>
      </c>
      <c r="B347" s="60" t="s">
        <v>312</v>
      </c>
      <c r="C347" s="60" t="s">
        <v>340</v>
      </c>
      <c r="D347" s="66" t="s">
        <v>548</v>
      </c>
    </row>
    <row r="348" spans="1:4">
      <c r="A348" s="63">
        <v>347</v>
      </c>
      <c r="B348" s="60" t="s">
        <v>308</v>
      </c>
      <c r="C348" s="60" t="s">
        <v>340</v>
      </c>
      <c r="D348" s="66" t="s">
        <v>548</v>
      </c>
    </row>
    <row r="349" spans="1:4">
      <c r="A349" s="63">
        <v>348</v>
      </c>
      <c r="B349" s="60" t="s">
        <v>308</v>
      </c>
      <c r="C349" s="60" t="s">
        <v>340</v>
      </c>
      <c r="D349" s="66" t="s">
        <v>549</v>
      </c>
    </row>
    <row r="350" spans="1:4">
      <c r="A350" s="63">
        <v>349</v>
      </c>
      <c r="B350" s="60" t="s">
        <v>312</v>
      </c>
      <c r="C350" s="60" t="s">
        <v>340</v>
      </c>
      <c r="D350" s="66" t="s">
        <v>550</v>
      </c>
    </row>
    <row r="351" spans="1:4">
      <c r="A351" s="63">
        <v>350</v>
      </c>
      <c r="B351" s="60" t="s">
        <v>308</v>
      </c>
      <c r="C351" s="60" t="s">
        <v>340</v>
      </c>
      <c r="D351" s="66" t="s">
        <v>551</v>
      </c>
    </row>
    <row r="352" spans="1:4">
      <c r="A352" s="63">
        <v>351</v>
      </c>
      <c r="B352" s="60" t="s">
        <v>308</v>
      </c>
      <c r="C352" s="60" t="s">
        <v>340</v>
      </c>
      <c r="D352" s="66" t="s">
        <v>552</v>
      </c>
    </row>
    <row r="353" spans="1:4">
      <c r="A353" s="63">
        <v>352</v>
      </c>
      <c r="B353" s="60" t="s">
        <v>308</v>
      </c>
      <c r="C353" s="60" t="s">
        <v>340</v>
      </c>
      <c r="D353" s="66" t="s">
        <v>552</v>
      </c>
    </row>
    <row r="354" spans="1:4">
      <c r="A354" s="63">
        <v>353</v>
      </c>
      <c r="B354" s="60" t="s">
        <v>308</v>
      </c>
      <c r="C354" s="60" t="s">
        <v>340</v>
      </c>
      <c r="D354" s="66" t="s">
        <v>553</v>
      </c>
    </row>
    <row r="355" spans="1:4">
      <c r="A355" s="63">
        <v>354</v>
      </c>
      <c r="B355" s="60" t="s">
        <v>308</v>
      </c>
      <c r="C355" s="60" t="s">
        <v>341</v>
      </c>
      <c r="D355" s="66" t="s">
        <v>554</v>
      </c>
    </row>
    <row r="356" spans="1:4">
      <c r="A356" s="63">
        <v>355</v>
      </c>
      <c r="B356" s="60" t="s">
        <v>308</v>
      </c>
      <c r="C356" s="60" t="s">
        <v>340</v>
      </c>
      <c r="D356" s="66" t="s">
        <v>554</v>
      </c>
    </row>
    <row r="357" spans="1:4">
      <c r="A357" s="63">
        <v>356</v>
      </c>
      <c r="B357" s="60" t="s">
        <v>308</v>
      </c>
      <c r="C357" s="60" t="s">
        <v>340</v>
      </c>
      <c r="D357" s="66" t="s">
        <v>555</v>
      </c>
    </row>
    <row r="358" spans="1:4">
      <c r="A358" s="63">
        <v>357</v>
      </c>
      <c r="B358" s="60" t="s">
        <v>308</v>
      </c>
      <c r="C358" s="60" t="s">
        <v>340</v>
      </c>
      <c r="D358" s="66" t="s">
        <v>555</v>
      </c>
    </row>
    <row r="359" spans="1:4">
      <c r="A359" s="63">
        <v>358</v>
      </c>
      <c r="B359" s="60" t="s">
        <v>308</v>
      </c>
      <c r="C359" s="60" t="s">
        <v>340</v>
      </c>
      <c r="D359" s="66" t="s">
        <v>556</v>
      </c>
    </row>
    <row r="360" spans="1:4">
      <c r="A360" s="63">
        <v>359</v>
      </c>
      <c r="B360" s="60" t="s">
        <v>308</v>
      </c>
      <c r="C360" s="60" t="s">
        <v>340</v>
      </c>
      <c r="D360" s="66" t="s">
        <v>557</v>
      </c>
    </row>
    <row r="361" spans="1:4">
      <c r="A361" s="63">
        <v>360</v>
      </c>
      <c r="B361" s="60" t="s">
        <v>308</v>
      </c>
      <c r="C361" s="60" t="s">
        <v>340</v>
      </c>
      <c r="D361" s="66" t="s">
        <v>558</v>
      </c>
    </row>
    <row r="362" spans="1:4">
      <c r="A362" s="63">
        <v>361</v>
      </c>
      <c r="B362" s="60" t="s">
        <v>309</v>
      </c>
      <c r="C362" s="60" t="s">
        <v>340</v>
      </c>
      <c r="D362" s="66" t="s">
        <v>559</v>
      </c>
    </row>
    <row r="363" spans="1:4">
      <c r="A363" s="63">
        <v>362</v>
      </c>
      <c r="B363" s="60" t="s">
        <v>308</v>
      </c>
      <c r="C363" s="60" t="s">
        <v>340</v>
      </c>
      <c r="D363" s="66" t="s">
        <v>560</v>
      </c>
    </row>
    <row r="364" spans="1:4">
      <c r="A364" s="63">
        <v>363</v>
      </c>
      <c r="B364" s="60" t="s">
        <v>308</v>
      </c>
      <c r="C364" s="60" t="s">
        <v>340</v>
      </c>
      <c r="D364" s="66" t="s">
        <v>560</v>
      </c>
    </row>
    <row r="365" spans="1:4">
      <c r="A365" s="63">
        <v>364</v>
      </c>
      <c r="B365" s="60" t="s">
        <v>312</v>
      </c>
      <c r="C365" s="60" t="s">
        <v>340</v>
      </c>
      <c r="D365" s="66" t="s">
        <v>560</v>
      </c>
    </row>
    <row r="366" spans="1:4">
      <c r="A366" s="63">
        <v>365</v>
      </c>
      <c r="B366" s="60" t="s">
        <v>308</v>
      </c>
      <c r="C366" s="60" t="s">
        <v>340</v>
      </c>
      <c r="D366" s="66" t="s">
        <v>560</v>
      </c>
    </row>
    <row r="367" spans="1:4">
      <c r="A367" s="63">
        <v>366</v>
      </c>
      <c r="B367" s="60" t="s">
        <v>308</v>
      </c>
      <c r="C367" s="60" t="s">
        <v>340</v>
      </c>
      <c r="D367" s="66" t="s">
        <v>561</v>
      </c>
    </row>
    <row r="368" spans="1:4">
      <c r="A368" s="63">
        <v>367</v>
      </c>
      <c r="B368" s="60" t="s">
        <v>308</v>
      </c>
      <c r="C368" s="60" t="s">
        <v>340</v>
      </c>
      <c r="D368" s="66" t="s">
        <v>562</v>
      </c>
    </row>
    <row r="369" spans="1:4">
      <c r="A369" s="63">
        <v>368</v>
      </c>
      <c r="B369" s="60" t="s">
        <v>308</v>
      </c>
      <c r="C369" s="60" t="s">
        <v>340</v>
      </c>
      <c r="D369" s="66" t="s">
        <v>563</v>
      </c>
    </row>
    <row r="370" spans="1:4">
      <c r="A370" s="63">
        <v>369</v>
      </c>
      <c r="B370" s="60" t="s">
        <v>312</v>
      </c>
      <c r="C370" s="60" t="s">
        <v>340</v>
      </c>
      <c r="D370" s="66" t="s">
        <v>563</v>
      </c>
    </row>
    <row r="371" spans="1:4">
      <c r="A371" s="63">
        <v>370</v>
      </c>
      <c r="B371" s="60" t="s">
        <v>314</v>
      </c>
      <c r="C371" s="60" t="s">
        <v>340</v>
      </c>
      <c r="D371" s="66" t="s">
        <v>563</v>
      </c>
    </row>
    <row r="372" spans="1:4">
      <c r="A372" s="63">
        <v>371</v>
      </c>
      <c r="B372" s="60" t="s">
        <v>308</v>
      </c>
      <c r="C372" s="60" t="s">
        <v>340</v>
      </c>
      <c r="D372" s="66" t="s">
        <v>564</v>
      </c>
    </row>
    <row r="373" spans="1:4">
      <c r="A373" s="63">
        <v>372</v>
      </c>
      <c r="B373" s="60" t="s">
        <v>310</v>
      </c>
      <c r="C373" s="60" t="s">
        <v>79</v>
      </c>
      <c r="D373" s="66" t="s">
        <v>564</v>
      </c>
    </row>
    <row r="374" spans="1:4">
      <c r="A374" s="63">
        <v>373</v>
      </c>
      <c r="B374" s="60" t="s">
        <v>310</v>
      </c>
      <c r="C374" s="60" t="s">
        <v>340</v>
      </c>
      <c r="D374" s="66" t="s">
        <v>565</v>
      </c>
    </row>
    <row r="375" spans="1:4">
      <c r="A375" s="63">
        <v>374</v>
      </c>
      <c r="B375" s="60" t="s">
        <v>308</v>
      </c>
      <c r="C375" s="60" t="s">
        <v>340</v>
      </c>
      <c r="D375" s="66" t="s">
        <v>565</v>
      </c>
    </row>
    <row r="376" spans="1:4">
      <c r="A376" s="63">
        <v>375</v>
      </c>
      <c r="B376" s="60" t="s">
        <v>308</v>
      </c>
      <c r="C376" s="60" t="s">
        <v>340</v>
      </c>
      <c r="D376" s="66" t="s">
        <v>565</v>
      </c>
    </row>
    <row r="377" spans="1:4">
      <c r="A377" s="63">
        <v>376</v>
      </c>
      <c r="B377" s="60" t="s">
        <v>308</v>
      </c>
      <c r="C377" s="60" t="s">
        <v>340</v>
      </c>
      <c r="D377" s="66" t="s">
        <v>566</v>
      </c>
    </row>
    <row r="378" spans="1:4">
      <c r="A378" s="63">
        <v>377</v>
      </c>
      <c r="B378" s="60" t="s">
        <v>308</v>
      </c>
      <c r="C378" s="60" t="s">
        <v>340</v>
      </c>
      <c r="D378" s="66" t="s">
        <v>566</v>
      </c>
    </row>
    <row r="379" spans="1:4">
      <c r="A379" s="63">
        <v>378</v>
      </c>
      <c r="B379" s="60" t="s">
        <v>308</v>
      </c>
      <c r="C379" s="60" t="s">
        <v>340</v>
      </c>
      <c r="D379" s="66" t="s">
        <v>567</v>
      </c>
    </row>
    <row r="380" spans="1:4">
      <c r="A380" s="63">
        <v>379</v>
      </c>
      <c r="B380" s="60" t="s">
        <v>308</v>
      </c>
      <c r="C380" s="60" t="s">
        <v>340</v>
      </c>
      <c r="D380" s="66" t="s">
        <v>567</v>
      </c>
    </row>
    <row r="381" spans="1:4">
      <c r="A381" s="63">
        <v>380</v>
      </c>
      <c r="B381" s="60" t="s">
        <v>308</v>
      </c>
      <c r="C381" s="60" t="s">
        <v>340</v>
      </c>
      <c r="D381" s="66" t="s">
        <v>568</v>
      </c>
    </row>
    <row r="382" spans="1:4">
      <c r="A382" s="63">
        <v>381</v>
      </c>
      <c r="B382" s="60" t="s">
        <v>309</v>
      </c>
      <c r="C382" s="60" t="s">
        <v>340</v>
      </c>
      <c r="D382" s="66" t="s">
        <v>568</v>
      </c>
    </row>
    <row r="383" spans="1:4">
      <c r="A383" s="63">
        <v>382</v>
      </c>
      <c r="B383" s="60" t="s">
        <v>308</v>
      </c>
      <c r="C383" s="60" t="s">
        <v>340</v>
      </c>
      <c r="D383" s="66" t="s">
        <v>569</v>
      </c>
    </row>
    <row r="384" spans="1:4">
      <c r="A384" s="63">
        <v>383</v>
      </c>
      <c r="B384" s="60" t="s">
        <v>308</v>
      </c>
      <c r="C384" s="60" t="s">
        <v>340</v>
      </c>
      <c r="D384" s="66" t="s">
        <v>569</v>
      </c>
    </row>
    <row r="385" spans="1:4">
      <c r="A385" s="63">
        <v>384</v>
      </c>
      <c r="B385" s="60" t="s">
        <v>308</v>
      </c>
      <c r="C385" s="60" t="s">
        <v>340</v>
      </c>
      <c r="D385" s="66" t="s">
        <v>569</v>
      </c>
    </row>
    <row r="386" spans="1:4">
      <c r="A386" s="63">
        <v>385</v>
      </c>
      <c r="B386" s="60" t="s">
        <v>308</v>
      </c>
      <c r="C386" s="60" t="s">
        <v>340</v>
      </c>
      <c r="D386" s="66" t="s">
        <v>570</v>
      </c>
    </row>
    <row r="387" spans="1:4">
      <c r="A387" s="63">
        <v>386</v>
      </c>
      <c r="B387" s="60" t="s">
        <v>308</v>
      </c>
      <c r="C387" s="60" t="s">
        <v>340</v>
      </c>
      <c r="D387" s="66" t="s">
        <v>570</v>
      </c>
    </row>
    <row r="388" spans="1:4">
      <c r="A388" s="63">
        <v>387</v>
      </c>
      <c r="B388" s="60" t="s">
        <v>309</v>
      </c>
      <c r="C388" s="60" t="s">
        <v>340</v>
      </c>
      <c r="D388" s="66" t="s">
        <v>571</v>
      </c>
    </row>
    <row r="389" spans="1:4">
      <c r="A389" s="63">
        <v>388</v>
      </c>
      <c r="B389" s="60" t="s">
        <v>308</v>
      </c>
      <c r="C389" s="60" t="s">
        <v>340</v>
      </c>
      <c r="D389" s="66" t="s">
        <v>571</v>
      </c>
    </row>
    <row r="390" spans="1:4">
      <c r="A390" s="63">
        <v>389</v>
      </c>
      <c r="B390" s="60" t="s">
        <v>308</v>
      </c>
      <c r="C390" s="60" t="s">
        <v>340</v>
      </c>
      <c r="D390" s="66" t="s">
        <v>572</v>
      </c>
    </row>
    <row r="391" spans="1:4">
      <c r="A391" s="63">
        <v>390</v>
      </c>
      <c r="B391" s="60" t="s">
        <v>308</v>
      </c>
      <c r="C391" s="60" t="s">
        <v>340</v>
      </c>
      <c r="D391" s="66" t="s">
        <v>573</v>
      </c>
    </row>
    <row r="392" spans="1:4">
      <c r="A392" s="63">
        <v>391</v>
      </c>
      <c r="B392" s="60" t="s">
        <v>308</v>
      </c>
      <c r="C392" s="60" t="s">
        <v>340</v>
      </c>
      <c r="D392" s="66" t="s">
        <v>574</v>
      </c>
    </row>
    <row r="393" spans="1:4">
      <c r="A393" s="63">
        <v>392</v>
      </c>
      <c r="B393" s="60" t="s">
        <v>308</v>
      </c>
      <c r="C393" s="60" t="s">
        <v>340</v>
      </c>
      <c r="D393" s="66" t="s">
        <v>575</v>
      </c>
    </row>
    <row r="394" spans="1:4">
      <c r="A394" s="63">
        <v>393</v>
      </c>
      <c r="B394" s="60" t="s">
        <v>308</v>
      </c>
      <c r="C394" s="60" t="s">
        <v>340</v>
      </c>
      <c r="D394" s="66" t="s">
        <v>576</v>
      </c>
    </row>
    <row r="395" spans="1:4">
      <c r="A395" s="63">
        <v>394</v>
      </c>
      <c r="B395" s="60" t="s">
        <v>308</v>
      </c>
      <c r="C395" s="60" t="s">
        <v>340</v>
      </c>
      <c r="D395" s="66" t="s">
        <v>577</v>
      </c>
    </row>
    <row r="396" spans="1:4">
      <c r="A396" s="63">
        <v>395</v>
      </c>
      <c r="B396" s="60" t="s">
        <v>310</v>
      </c>
      <c r="C396" s="60" t="s">
        <v>79</v>
      </c>
      <c r="D396" s="66" t="s">
        <v>578</v>
      </c>
    </row>
    <row r="397" spans="1:4">
      <c r="A397" s="63">
        <v>396</v>
      </c>
      <c r="B397" s="60" t="s">
        <v>310</v>
      </c>
      <c r="C397" s="60" t="s">
        <v>79</v>
      </c>
      <c r="D397" s="66" t="s">
        <v>579</v>
      </c>
    </row>
    <row r="398" spans="1:4">
      <c r="A398" s="63">
        <v>397</v>
      </c>
      <c r="B398" s="60" t="s">
        <v>308</v>
      </c>
      <c r="C398" s="60" t="s">
        <v>340</v>
      </c>
      <c r="D398" s="66" t="s">
        <v>580</v>
      </c>
    </row>
    <row r="399" spans="1:4">
      <c r="A399" s="63">
        <v>398</v>
      </c>
      <c r="B399" s="60" t="s">
        <v>310</v>
      </c>
      <c r="C399" s="60" t="s">
        <v>340</v>
      </c>
      <c r="D399" s="66" t="s">
        <v>581</v>
      </c>
    </row>
    <row r="400" spans="1:4">
      <c r="A400" s="63">
        <v>399</v>
      </c>
      <c r="B400" s="60" t="s">
        <v>308</v>
      </c>
      <c r="C400" s="60" t="s">
        <v>340</v>
      </c>
      <c r="D400" s="66" t="s">
        <v>582</v>
      </c>
    </row>
    <row r="401" spans="1:4">
      <c r="A401" s="63">
        <v>400</v>
      </c>
      <c r="B401" s="60" t="s">
        <v>316</v>
      </c>
      <c r="C401" s="60" t="s">
        <v>341</v>
      </c>
      <c r="D401" s="66" t="s">
        <v>582</v>
      </c>
    </row>
    <row r="402" spans="1:4">
      <c r="A402" s="63">
        <v>401</v>
      </c>
      <c r="B402" s="60" t="s">
        <v>308</v>
      </c>
      <c r="C402" s="60" t="s">
        <v>340</v>
      </c>
      <c r="D402" s="66" t="s">
        <v>583</v>
      </c>
    </row>
    <row r="403" spans="1:4">
      <c r="A403" s="63">
        <v>402</v>
      </c>
      <c r="B403" s="60" t="s">
        <v>310</v>
      </c>
      <c r="C403" s="60" t="s">
        <v>340</v>
      </c>
      <c r="D403" s="66" t="s">
        <v>584</v>
      </c>
    </row>
    <row r="404" spans="1:4">
      <c r="A404" s="63">
        <v>403</v>
      </c>
      <c r="B404" s="60" t="s">
        <v>308</v>
      </c>
      <c r="C404" s="60" t="s">
        <v>340</v>
      </c>
      <c r="D404" s="66" t="s">
        <v>585</v>
      </c>
    </row>
    <row r="405" spans="1:4">
      <c r="A405" s="63">
        <v>404</v>
      </c>
      <c r="B405" s="60" t="s">
        <v>308</v>
      </c>
      <c r="C405" s="60" t="s">
        <v>340</v>
      </c>
      <c r="D405" s="66" t="s">
        <v>585</v>
      </c>
    </row>
    <row r="406" spans="1:4">
      <c r="A406" s="63">
        <v>405</v>
      </c>
      <c r="B406" s="60" t="s">
        <v>308</v>
      </c>
      <c r="C406" s="60" t="s">
        <v>340</v>
      </c>
      <c r="D406" s="66" t="s">
        <v>586</v>
      </c>
    </row>
    <row r="407" spans="1:4">
      <c r="A407" s="63">
        <v>406</v>
      </c>
      <c r="B407" s="60" t="s">
        <v>309</v>
      </c>
      <c r="C407" s="60" t="s">
        <v>341</v>
      </c>
      <c r="D407" s="66" t="s">
        <v>587</v>
      </c>
    </row>
    <row r="408" spans="1:4">
      <c r="A408" s="63">
        <v>407</v>
      </c>
      <c r="B408" s="60" t="s">
        <v>314</v>
      </c>
      <c r="C408" s="60" t="s">
        <v>340</v>
      </c>
      <c r="D408" s="66" t="s">
        <v>588</v>
      </c>
    </row>
    <row r="409" spans="1:4">
      <c r="A409" s="63">
        <v>408</v>
      </c>
      <c r="B409" s="60" t="s">
        <v>308</v>
      </c>
      <c r="C409" s="60" t="s">
        <v>340</v>
      </c>
      <c r="D409" s="66" t="s">
        <v>589</v>
      </c>
    </row>
    <row r="410" spans="1:4">
      <c r="A410" s="63">
        <v>409</v>
      </c>
      <c r="B410" s="60" t="s">
        <v>312</v>
      </c>
      <c r="C410" s="60" t="s">
        <v>340</v>
      </c>
      <c r="D410" s="66" t="s">
        <v>589</v>
      </c>
    </row>
    <row r="411" spans="1:4">
      <c r="A411" s="63">
        <v>410</v>
      </c>
      <c r="B411" s="60" t="s">
        <v>310</v>
      </c>
      <c r="C411" s="60" t="s">
        <v>340</v>
      </c>
      <c r="D411" s="66" t="s">
        <v>590</v>
      </c>
    </row>
    <row r="412" spans="1:4">
      <c r="A412" s="63">
        <v>411</v>
      </c>
      <c r="B412" s="60" t="s">
        <v>310</v>
      </c>
      <c r="C412" s="60" t="s">
        <v>340</v>
      </c>
      <c r="D412" s="66" t="s">
        <v>591</v>
      </c>
    </row>
    <row r="413" spans="1:4">
      <c r="A413" s="63">
        <v>412</v>
      </c>
      <c r="B413" s="60" t="s">
        <v>308</v>
      </c>
      <c r="C413" s="60" t="s">
        <v>340</v>
      </c>
      <c r="D413" s="66" t="s">
        <v>592</v>
      </c>
    </row>
    <row r="414" spans="1:4">
      <c r="A414" s="63">
        <v>413</v>
      </c>
      <c r="B414" s="60" t="s">
        <v>312</v>
      </c>
      <c r="C414" s="60" t="s">
        <v>341</v>
      </c>
      <c r="D414" s="66" t="s">
        <v>593</v>
      </c>
    </row>
    <row r="415" spans="1:4">
      <c r="A415" s="63">
        <v>414</v>
      </c>
      <c r="B415" s="60" t="s">
        <v>308</v>
      </c>
      <c r="C415" s="60" t="s">
        <v>340</v>
      </c>
      <c r="D415" s="66" t="s">
        <v>594</v>
      </c>
    </row>
    <row r="416" spans="1:4">
      <c r="A416" s="63">
        <v>415</v>
      </c>
      <c r="B416" s="60" t="s">
        <v>308</v>
      </c>
      <c r="C416" s="60" t="s">
        <v>341</v>
      </c>
      <c r="D416" s="66" t="s">
        <v>594</v>
      </c>
    </row>
    <row r="417" spans="1:4">
      <c r="A417" s="63">
        <v>416</v>
      </c>
      <c r="B417" s="60" t="s">
        <v>308</v>
      </c>
      <c r="C417" s="60" t="s">
        <v>340</v>
      </c>
      <c r="D417" s="66" t="s">
        <v>594</v>
      </c>
    </row>
    <row r="418" spans="1:4">
      <c r="A418" s="63">
        <v>417</v>
      </c>
      <c r="B418" s="60" t="s">
        <v>308</v>
      </c>
      <c r="C418" s="60" t="s">
        <v>340</v>
      </c>
      <c r="D418" s="66" t="s">
        <v>594</v>
      </c>
    </row>
    <row r="419" spans="1:4">
      <c r="A419" s="63">
        <v>418</v>
      </c>
      <c r="B419" s="60" t="s">
        <v>314</v>
      </c>
      <c r="C419" s="60" t="s">
        <v>340</v>
      </c>
      <c r="D419" s="66" t="s">
        <v>595</v>
      </c>
    </row>
    <row r="420" spans="1:4">
      <c r="A420" s="63">
        <v>419</v>
      </c>
      <c r="B420" s="60" t="s">
        <v>314</v>
      </c>
      <c r="C420" s="60" t="s">
        <v>340</v>
      </c>
      <c r="D420" s="66" t="s">
        <v>596</v>
      </c>
    </row>
    <row r="421" spans="1:4" ht="28.8">
      <c r="A421" s="63">
        <v>420</v>
      </c>
      <c r="B421" s="61" t="s">
        <v>311</v>
      </c>
      <c r="C421" s="61" t="s">
        <v>340</v>
      </c>
      <c r="D421" s="67" t="s">
        <v>596</v>
      </c>
    </row>
    <row r="422" spans="1:4">
      <c r="A422" s="63">
        <v>421</v>
      </c>
      <c r="B422" s="60" t="s">
        <v>314</v>
      </c>
      <c r="C422" s="60" t="s">
        <v>341</v>
      </c>
      <c r="D422" s="66" t="s">
        <v>596</v>
      </c>
    </row>
    <row r="423" spans="1:4">
      <c r="A423" s="63">
        <v>422</v>
      </c>
      <c r="B423" s="60" t="s">
        <v>308</v>
      </c>
      <c r="C423" s="60" t="s">
        <v>340</v>
      </c>
      <c r="D423" s="66" t="s">
        <v>597</v>
      </c>
    </row>
    <row r="424" spans="1:4">
      <c r="A424" s="63">
        <v>423</v>
      </c>
      <c r="B424" s="60" t="s">
        <v>308</v>
      </c>
      <c r="C424" s="60" t="s">
        <v>340</v>
      </c>
      <c r="D424" s="66" t="s">
        <v>597</v>
      </c>
    </row>
    <row r="425" spans="1:4">
      <c r="A425" s="63">
        <v>424</v>
      </c>
      <c r="B425" s="60" t="s">
        <v>308</v>
      </c>
      <c r="C425" s="60" t="s">
        <v>340</v>
      </c>
      <c r="D425" s="66" t="s">
        <v>597</v>
      </c>
    </row>
    <row r="426" spans="1:4">
      <c r="A426" s="63">
        <v>425</v>
      </c>
      <c r="B426" s="60" t="s">
        <v>308</v>
      </c>
      <c r="C426" s="60" t="s">
        <v>340</v>
      </c>
      <c r="D426" s="66" t="s">
        <v>598</v>
      </c>
    </row>
    <row r="427" spans="1:4">
      <c r="A427" s="63">
        <v>426</v>
      </c>
      <c r="B427" s="60" t="s">
        <v>308</v>
      </c>
      <c r="C427" s="60" t="s">
        <v>340</v>
      </c>
      <c r="D427" s="66" t="s">
        <v>599</v>
      </c>
    </row>
    <row r="428" spans="1:4">
      <c r="A428" s="63">
        <v>427</v>
      </c>
      <c r="B428" s="60" t="s">
        <v>312</v>
      </c>
      <c r="C428" s="60" t="s">
        <v>340</v>
      </c>
      <c r="D428" s="66" t="s">
        <v>599</v>
      </c>
    </row>
    <row r="429" spans="1:4">
      <c r="A429" s="63">
        <v>428</v>
      </c>
      <c r="B429" s="60" t="s">
        <v>308</v>
      </c>
      <c r="C429" s="60" t="s">
        <v>340</v>
      </c>
      <c r="D429" s="66" t="s">
        <v>600</v>
      </c>
    </row>
    <row r="430" spans="1:4">
      <c r="A430" s="63">
        <v>429</v>
      </c>
      <c r="B430" s="60" t="s">
        <v>308</v>
      </c>
      <c r="C430" s="60" t="s">
        <v>340</v>
      </c>
      <c r="D430" s="66" t="s">
        <v>600</v>
      </c>
    </row>
    <row r="431" spans="1:4">
      <c r="A431" s="63">
        <v>430</v>
      </c>
      <c r="B431" s="60" t="s">
        <v>308</v>
      </c>
      <c r="C431" s="60" t="s">
        <v>340</v>
      </c>
      <c r="D431" s="66" t="s">
        <v>600</v>
      </c>
    </row>
    <row r="432" spans="1:4">
      <c r="A432" s="63">
        <v>431</v>
      </c>
      <c r="B432" s="60" t="s">
        <v>308</v>
      </c>
      <c r="C432" s="60" t="s">
        <v>340</v>
      </c>
      <c r="D432" s="66" t="s">
        <v>600</v>
      </c>
    </row>
    <row r="433" spans="1:4">
      <c r="A433" s="63">
        <v>432</v>
      </c>
      <c r="B433" s="60" t="s">
        <v>308</v>
      </c>
      <c r="C433" s="60" t="s">
        <v>341</v>
      </c>
      <c r="D433" s="66" t="s">
        <v>601</v>
      </c>
    </row>
    <row r="434" spans="1:4">
      <c r="A434" s="63">
        <v>433</v>
      </c>
      <c r="B434" s="60" t="s">
        <v>312</v>
      </c>
      <c r="C434" s="60" t="s">
        <v>341</v>
      </c>
      <c r="D434" s="66" t="s">
        <v>602</v>
      </c>
    </row>
    <row r="435" spans="1:4">
      <c r="A435" s="63">
        <v>434</v>
      </c>
      <c r="B435" s="60" t="s">
        <v>308</v>
      </c>
      <c r="C435" s="60" t="s">
        <v>340</v>
      </c>
      <c r="D435" s="66" t="s">
        <v>602</v>
      </c>
    </row>
    <row r="436" spans="1:4">
      <c r="A436" s="63">
        <v>435</v>
      </c>
      <c r="B436" s="60" t="s">
        <v>308</v>
      </c>
      <c r="C436" s="60" t="s">
        <v>340</v>
      </c>
      <c r="D436" s="66" t="s">
        <v>602</v>
      </c>
    </row>
    <row r="437" spans="1:4">
      <c r="A437" s="63">
        <v>436</v>
      </c>
      <c r="B437" s="60" t="s">
        <v>309</v>
      </c>
      <c r="C437" s="60" t="s">
        <v>340</v>
      </c>
      <c r="D437" s="66" t="s">
        <v>603</v>
      </c>
    </row>
    <row r="438" spans="1:4">
      <c r="A438" s="63">
        <v>437</v>
      </c>
      <c r="B438" s="60" t="s">
        <v>308</v>
      </c>
      <c r="C438" s="60" t="s">
        <v>340</v>
      </c>
      <c r="D438" s="66" t="s">
        <v>604</v>
      </c>
    </row>
    <row r="439" spans="1:4">
      <c r="A439" s="63">
        <v>438</v>
      </c>
      <c r="B439" s="60" t="s">
        <v>308</v>
      </c>
      <c r="C439" s="60" t="s">
        <v>340</v>
      </c>
      <c r="D439" s="66" t="s">
        <v>605</v>
      </c>
    </row>
    <row r="440" spans="1:4">
      <c r="A440" s="63">
        <v>439</v>
      </c>
      <c r="B440" s="60" t="s">
        <v>308</v>
      </c>
      <c r="C440" s="60" t="s">
        <v>340</v>
      </c>
      <c r="D440" s="66" t="s">
        <v>606</v>
      </c>
    </row>
    <row r="441" spans="1:4">
      <c r="A441" s="63">
        <v>440</v>
      </c>
      <c r="B441" s="60" t="s">
        <v>308</v>
      </c>
      <c r="C441" s="60" t="s">
        <v>340</v>
      </c>
      <c r="D441" s="66" t="s">
        <v>607</v>
      </c>
    </row>
    <row r="442" spans="1:4">
      <c r="A442" s="63">
        <v>441</v>
      </c>
      <c r="B442" s="60" t="s">
        <v>312</v>
      </c>
      <c r="C442" s="60" t="s">
        <v>340</v>
      </c>
      <c r="D442" s="66" t="s">
        <v>607</v>
      </c>
    </row>
    <row r="443" spans="1:4">
      <c r="A443" s="63">
        <v>442</v>
      </c>
      <c r="B443" s="60" t="s">
        <v>308</v>
      </c>
      <c r="C443" s="60" t="s">
        <v>340</v>
      </c>
      <c r="D443" s="66" t="s">
        <v>607</v>
      </c>
    </row>
    <row r="444" spans="1:4">
      <c r="A444" s="63">
        <v>443</v>
      </c>
      <c r="B444" s="60" t="s">
        <v>308</v>
      </c>
      <c r="C444" s="60" t="s">
        <v>340</v>
      </c>
      <c r="D444" s="66" t="s">
        <v>608</v>
      </c>
    </row>
    <row r="445" spans="1:4">
      <c r="A445" s="63">
        <v>444</v>
      </c>
      <c r="B445" s="60" t="s">
        <v>310</v>
      </c>
      <c r="C445" s="60" t="s">
        <v>340</v>
      </c>
      <c r="D445" s="66" t="s">
        <v>608</v>
      </c>
    </row>
    <row r="446" spans="1:4">
      <c r="A446" s="63">
        <v>445</v>
      </c>
      <c r="B446" s="60" t="s">
        <v>308</v>
      </c>
      <c r="C446" s="60" t="s">
        <v>340</v>
      </c>
      <c r="D446" s="66" t="s">
        <v>609</v>
      </c>
    </row>
    <row r="447" spans="1:4">
      <c r="A447" s="63">
        <v>446</v>
      </c>
      <c r="B447" s="60" t="s">
        <v>308</v>
      </c>
      <c r="C447" s="60" t="s">
        <v>340</v>
      </c>
      <c r="D447" s="66" t="s">
        <v>610</v>
      </c>
    </row>
    <row r="448" spans="1:4">
      <c r="A448" s="63">
        <v>447</v>
      </c>
      <c r="B448" s="60" t="s">
        <v>310</v>
      </c>
      <c r="C448" s="60" t="s">
        <v>340</v>
      </c>
      <c r="D448" s="66" t="s">
        <v>610</v>
      </c>
    </row>
    <row r="449" spans="1:4">
      <c r="A449" s="63">
        <v>448</v>
      </c>
      <c r="B449" s="60" t="s">
        <v>308</v>
      </c>
      <c r="C449" s="60" t="s">
        <v>340</v>
      </c>
      <c r="D449" s="66" t="s">
        <v>610</v>
      </c>
    </row>
    <row r="450" spans="1:4">
      <c r="A450" s="63">
        <v>449</v>
      </c>
      <c r="B450" s="60" t="s">
        <v>308</v>
      </c>
      <c r="C450" s="60" t="s">
        <v>340</v>
      </c>
      <c r="D450" s="66" t="s">
        <v>610</v>
      </c>
    </row>
    <row r="451" spans="1:4">
      <c r="A451" s="63">
        <v>450</v>
      </c>
      <c r="B451" s="60" t="s">
        <v>310</v>
      </c>
      <c r="C451" s="60" t="s">
        <v>340</v>
      </c>
      <c r="D451" s="66" t="s">
        <v>610</v>
      </c>
    </row>
    <row r="452" spans="1:4">
      <c r="A452" s="63">
        <v>451</v>
      </c>
      <c r="B452" s="60" t="s">
        <v>310</v>
      </c>
      <c r="C452" s="60" t="s">
        <v>340</v>
      </c>
      <c r="D452" s="66" t="s">
        <v>611</v>
      </c>
    </row>
    <row r="453" spans="1:4">
      <c r="A453" s="63">
        <v>452</v>
      </c>
      <c r="B453" s="60" t="s">
        <v>308</v>
      </c>
      <c r="C453" s="60" t="s">
        <v>340</v>
      </c>
      <c r="D453" s="66" t="s">
        <v>611</v>
      </c>
    </row>
    <row r="454" spans="1:4">
      <c r="A454" s="63">
        <v>453</v>
      </c>
      <c r="B454" s="60" t="s">
        <v>308</v>
      </c>
      <c r="C454" s="60" t="s">
        <v>340</v>
      </c>
      <c r="D454" s="66" t="s">
        <v>611</v>
      </c>
    </row>
    <row r="455" spans="1:4">
      <c r="A455" s="63">
        <v>454</v>
      </c>
      <c r="B455" s="60" t="s">
        <v>308</v>
      </c>
      <c r="C455" s="60" t="s">
        <v>340</v>
      </c>
      <c r="D455" s="66" t="s">
        <v>612</v>
      </c>
    </row>
    <row r="456" spans="1:4">
      <c r="A456" s="63">
        <v>455</v>
      </c>
      <c r="B456" s="60" t="s">
        <v>310</v>
      </c>
      <c r="C456" s="60" t="s">
        <v>340</v>
      </c>
      <c r="D456" s="66" t="s">
        <v>612</v>
      </c>
    </row>
    <row r="457" spans="1:4">
      <c r="A457" s="63">
        <v>456</v>
      </c>
      <c r="B457" s="60" t="s">
        <v>310</v>
      </c>
      <c r="C457" s="60" t="s">
        <v>340</v>
      </c>
      <c r="D457" s="66" t="s">
        <v>613</v>
      </c>
    </row>
    <row r="458" spans="1:4">
      <c r="A458" s="63">
        <v>457</v>
      </c>
      <c r="B458" s="60" t="s">
        <v>312</v>
      </c>
      <c r="C458" s="60" t="s">
        <v>340</v>
      </c>
      <c r="D458" s="66" t="s">
        <v>614</v>
      </c>
    </row>
    <row r="459" spans="1:4">
      <c r="A459" s="63">
        <v>458</v>
      </c>
      <c r="B459" s="60" t="s">
        <v>308</v>
      </c>
      <c r="C459" s="60" t="s">
        <v>340</v>
      </c>
      <c r="D459" s="66" t="s">
        <v>615</v>
      </c>
    </row>
    <row r="460" spans="1:4">
      <c r="A460" s="63">
        <v>459</v>
      </c>
      <c r="B460" s="60" t="s">
        <v>312</v>
      </c>
      <c r="C460" s="60" t="s">
        <v>341</v>
      </c>
      <c r="D460" s="66" t="s">
        <v>616</v>
      </c>
    </row>
    <row r="461" spans="1:4">
      <c r="A461" s="63">
        <v>460</v>
      </c>
      <c r="B461" s="60" t="s">
        <v>315</v>
      </c>
      <c r="C461" s="60" t="s">
        <v>341</v>
      </c>
      <c r="D461" s="66" t="s">
        <v>616</v>
      </c>
    </row>
    <row r="462" spans="1:4">
      <c r="A462" s="63">
        <v>461</v>
      </c>
      <c r="B462" s="60" t="s">
        <v>308</v>
      </c>
      <c r="C462" s="60" t="s">
        <v>340</v>
      </c>
      <c r="D462" s="66" t="s">
        <v>617</v>
      </c>
    </row>
    <row r="463" spans="1:4">
      <c r="A463" s="63">
        <v>462</v>
      </c>
      <c r="B463" s="60" t="s">
        <v>308</v>
      </c>
      <c r="C463" s="60" t="s">
        <v>340</v>
      </c>
      <c r="D463" s="66" t="s">
        <v>618</v>
      </c>
    </row>
    <row r="464" spans="1:4">
      <c r="A464" s="63">
        <v>463</v>
      </c>
      <c r="B464" s="60" t="s">
        <v>309</v>
      </c>
      <c r="C464" s="60" t="s">
        <v>340</v>
      </c>
      <c r="D464" s="66" t="s">
        <v>619</v>
      </c>
    </row>
    <row r="465" spans="1:4">
      <c r="A465" s="63">
        <v>464</v>
      </c>
      <c r="B465" s="60" t="s">
        <v>308</v>
      </c>
      <c r="C465" s="60" t="s">
        <v>340</v>
      </c>
      <c r="D465" s="66" t="s">
        <v>620</v>
      </c>
    </row>
    <row r="466" spans="1:4">
      <c r="A466" s="63">
        <v>465</v>
      </c>
      <c r="B466" s="60" t="s">
        <v>312</v>
      </c>
      <c r="C466" s="60" t="s">
        <v>341</v>
      </c>
      <c r="D466" s="66" t="s">
        <v>621</v>
      </c>
    </row>
    <row r="467" spans="1:4">
      <c r="A467" s="63">
        <v>466</v>
      </c>
      <c r="B467" s="60" t="s">
        <v>310</v>
      </c>
      <c r="C467" s="60" t="s">
        <v>340</v>
      </c>
      <c r="D467" s="66" t="s">
        <v>622</v>
      </c>
    </row>
    <row r="468" spans="1:4">
      <c r="A468" s="63">
        <v>467</v>
      </c>
      <c r="B468" s="60" t="s">
        <v>308</v>
      </c>
      <c r="C468" s="60" t="s">
        <v>341</v>
      </c>
      <c r="D468" s="66" t="s">
        <v>623</v>
      </c>
    </row>
    <row r="469" spans="1:4">
      <c r="A469" s="63">
        <v>468</v>
      </c>
      <c r="B469" s="60" t="s">
        <v>308</v>
      </c>
      <c r="C469" s="60" t="s">
        <v>340</v>
      </c>
      <c r="D469" s="66" t="s">
        <v>623</v>
      </c>
    </row>
    <row r="470" spans="1:4">
      <c r="A470" s="63">
        <v>469</v>
      </c>
      <c r="B470" s="60" t="s">
        <v>308</v>
      </c>
      <c r="C470" s="60" t="s">
        <v>340</v>
      </c>
      <c r="D470" s="66" t="s">
        <v>624</v>
      </c>
    </row>
    <row r="471" spans="1:4">
      <c r="A471" s="63">
        <v>470</v>
      </c>
      <c r="B471" s="60" t="s">
        <v>308</v>
      </c>
      <c r="C471" s="60" t="s">
        <v>340</v>
      </c>
      <c r="D471" s="66" t="s">
        <v>624</v>
      </c>
    </row>
    <row r="472" spans="1:4">
      <c r="A472" s="63">
        <v>471</v>
      </c>
      <c r="B472" s="60" t="s">
        <v>318</v>
      </c>
      <c r="C472" s="60" t="s">
        <v>340</v>
      </c>
      <c r="D472" s="66" t="s">
        <v>625</v>
      </c>
    </row>
    <row r="473" spans="1:4">
      <c r="A473" s="63">
        <v>472</v>
      </c>
      <c r="B473" s="60" t="s">
        <v>308</v>
      </c>
      <c r="C473" s="60" t="s">
        <v>340</v>
      </c>
      <c r="D473" s="66" t="s">
        <v>625</v>
      </c>
    </row>
    <row r="474" spans="1:4">
      <c r="A474" s="63">
        <v>473</v>
      </c>
      <c r="B474" s="60" t="s">
        <v>308</v>
      </c>
      <c r="C474" s="60" t="s">
        <v>340</v>
      </c>
      <c r="D474" s="66" t="s">
        <v>626</v>
      </c>
    </row>
    <row r="475" spans="1:4">
      <c r="A475" s="63">
        <v>474</v>
      </c>
      <c r="B475" s="60" t="s">
        <v>308</v>
      </c>
      <c r="C475" s="60" t="s">
        <v>340</v>
      </c>
      <c r="D475" s="66" t="s">
        <v>626</v>
      </c>
    </row>
    <row r="476" spans="1:4">
      <c r="A476" s="63">
        <v>475</v>
      </c>
      <c r="B476" s="60" t="s">
        <v>308</v>
      </c>
      <c r="C476" s="60" t="s">
        <v>340</v>
      </c>
      <c r="D476" s="66" t="s">
        <v>627</v>
      </c>
    </row>
    <row r="477" spans="1:4">
      <c r="A477" s="63">
        <v>476</v>
      </c>
      <c r="B477" s="60" t="s">
        <v>308</v>
      </c>
      <c r="C477" s="60" t="s">
        <v>340</v>
      </c>
      <c r="D477" s="66" t="s">
        <v>627</v>
      </c>
    </row>
    <row r="478" spans="1:4">
      <c r="A478" s="63">
        <v>477</v>
      </c>
      <c r="B478" s="60" t="s">
        <v>308</v>
      </c>
      <c r="C478" s="60" t="s">
        <v>340</v>
      </c>
      <c r="D478" s="66" t="s">
        <v>628</v>
      </c>
    </row>
    <row r="479" spans="1:4">
      <c r="A479" s="63">
        <v>478</v>
      </c>
      <c r="B479" s="60" t="s">
        <v>308</v>
      </c>
      <c r="C479" s="60" t="s">
        <v>340</v>
      </c>
      <c r="D479" s="66" t="s">
        <v>628</v>
      </c>
    </row>
    <row r="480" spans="1:4">
      <c r="A480" s="63">
        <v>479</v>
      </c>
      <c r="B480" s="60" t="s">
        <v>308</v>
      </c>
      <c r="C480" s="60" t="s">
        <v>340</v>
      </c>
      <c r="D480" s="66" t="s">
        <v>628</v>
      </c>
    </row>
    <row r="481" spans="1:4">
      <c r="A481" s="63">
        <v>480</v>
      </c>
      <c r="B481" s="60" t="s">
        <v>310</v>
      </c>
      <c r="C481" s="60" t="s">
        <v>340</v>
      </c>
      <c r="D481" s="66" t="s">
        <v>629</v>
      </c>
    </row>
    <row r="482" spans="1:4">
      <c r="A482" s="63">
        <v>481</v>
      </c>
      <c r="B482" s="60" t="s">
        <v>308</v>
      </c>
      <c r="C482" s="60" t="s">
        <v>340</v>
      </c>
      <c r="D482" s="66" t="s">
        <v>630</v>
      </c>
    </row>
    <row r="483" spans="1:4">
      <c r="A483" s="63">
        <v>482</v>
      </c>
      <c r="B483" s="60" t="s">
        <v>308</v>
      </c>
      <c r="C483" s="60" t="s">
        <v>340</v>
      </c>
      <c r="D483" s="66" t="s">
        <v>630</v>
      </c>
    </row>
    <row r="484" spans="1:4">
      <c r="A484" s="63">
        <v>483</v>
      </c>
      <c r="B484" s="60" t="s">
        <v>308</v>
      </c>
      <c r="C484" s="60" t="s">
        <v>340</v>
      </c>
      <c r="D484" s="66" t="s">
        <v>630</v>
      </c>
    </row>
    <row r="485" spans="1:4">
      <c r="A485" s="63">
        <v>484</v>
      </c>
      <c r="B485" s="60" t="s">
        <v>308</v>
      </c>
      <c r="C485" s="60" t="s">
        <v>340</v>
      </c>
      <c r="D485" s="66" t="s">
        <v>631</v>
      </c>
    </row>
    <row r="486" spans="1:4">
      <c r="A486" s="63">
        <v>485</v>
      </c>
      <c r="B486" s="60" t="s">
        <v>308</v>
      </c>
      <c r="C486" s="60" t="s">
        <v>340</v>
      </c>
      <c r="D486" s="66" t="s">
        <v>631</v>
      </c>
    </row>
    <row r="487" spans="1:4">
      <c r="A487" s="63">
        <v>486</v>
      </c>
      <c r="B487" s="60" t="s">
        <v>308</v>
      </c>
      <c r="C487" s="60" t="s">
        <v>340</v>
      </c>
      <c r="D487" s="66" t="s">
        <v>631</v>
      </c>
    </row>
    <row r="488" spans="1:4">
      <c r="A488" s="63">
        <v>487</v>
      </c>
      <c r="B488" s="60" t="s">
        <v>312</v>
      </c>
      <c r="C488" s="60" t="s">
        <v>341</v>
      </c>
      <c r="D488" s="66" t="s">
        <v>631</v>
      </c>
    </row>
    <row r="489" spans="1:4">
      <c r="A489" s="63">
        <v>488</v>
      </c>
      <c r="B489" s="60" t="s">
        <v>308</v>
      </c>
      <c r="C489" s="60" t="s">
        <v>340</v>
      </c>
      <c r="D489" s="66" t="s">
        <v>631</v>
      </c>
    </row>
    <row r="490" spans="1:4">
      <c r="A490" s="63">
        <v>489</v>
      </c>
      <c r="B490" s="60" t="s">
        <v>308</v>
      </c>
      <c r="C490" s="60" t="s">
        <v>340</v>
      </c>
      <c r="D490" s="66" t="s">
        <v>632</v>
      </c>
    </row>
    <row r="491" spans="1:4">
      <c r="A491" s="63">
        <v>490</v>
      </c>
      <c r="B491" s="60" t="s">
        <v>308</v>
      </c>
      <c r="C491" s="60" t="s">
        <v>340</v>
      </c>
      <c r="D491" s="66" t="s">
        <v>633</v>
      </c>
    </row>
    <row r="492" spans="1:4">
      <c r="A492" s="63">
        <v>491</v>
      </c>
      <c r="B492" s="60" t="s">
        <v>308</v>
      </c>
      <c r="C492" s="60" t="s">
        <v>340</v>
      </c>
      <c r="D492" s="66" t="s">
        <v>633</v>
      </c>
    </row>
    <row r="493" spans="1:4">
      <c r="A493" s="63">
        <v>492</v>
      </c>
      <c r="B493" s="60" t="s">
        <v>308</v>
      </c>
      <c r="C493" s="60" t="s">
        <v>340</v>
      </c>
      <c r="D493" s="66" t="s">
        <v>633</v>
      </c>
    </row>
    <row r="494" spans="1:4">
      <c r="A494" s="63">
        <v>493</v>
      </c>
      <c r="B494" s="60" t="s">
        <v>308</v>
      </c>
      <c r="C494" s="60" t="s">
        <v>340</v>
      </c>
      <c r="D494" s="66" t="s">
        <v>634</v>
      </c>
    </row>
    <row r="495" spans="1:4">
      <c r="A495" s="63">
        <v>494</v>
      </c>
      <c r="B495" s="60" t="s">
        <v>308</v>
      </c>
      <c r="C495" s="60" t="s">
        <v>341</v>
      </c>
      <c r="D495" s="66" t="s">
        <v>634</v>
      </c>
    </row>
    <row r="496" spans="1:4">
      <c r="A496" s="63">
        <v>495</v>
      </c>
      <c r="B496" s="60" t="s">
        <v>308</v>
      </c>
      <c r="C496" s="60" t="s">
        <v>340</v>
      </c>
      <c r="D496" s="66" t="s">
        <v>634</v>
      </c>
    </row>
    <row r="497" spans="1:4">
      <c r="A497" s="63">
        <v>496</v>
      </c>
      <c r="B497" s="60" t="s">
        <v>308</v>
      </c>
      <c r="C497" s="60" t="s">
        <v>340</v>
      </c>
      <c r="D497" s="66" t="s">
        <v>635</v>
      </c>
    </row>
    <row r="498" spans="1:4">
      <c r="A498" s="63">
        <v>497</v>
      </c>
      <c r="B498" s="60" t="s">
        <v>308</v>
      </c>
      <c r="C498" s="60" t="s">
        <v>340</v>
      </c>
      <c r="D498" s="66" t="s">
        <v>635</v>
      </c>
    </row>
    <row r="499" spans="1:4">
      <c r="A499" s="63">
        <v>498</v>
      </c>
      <c r="B499" s="60" t="s">
        <v>308</v>
      </c>
      <c r="C499" s="60" t="s">
        <v>340</v>
      </c>
      <c r="D499" s="66" t="s">
        <v>635</v>
      </c>
    </row>
    <row r="500" spans="1:4">
      <c r="A500" s="63">
        <v>499</v>
      </c>
      <c r="B500" s="60" t="s">
        <v>312</v>
      </c>
      <c r="C500" s="60" t="s">
        <v>340</v>
      </c>
      <c r="D500" s="66" t="s">
        <v>636</v>
      </c>
    </row>
    <row r="501" spans="1:4">
      <c r="A501" s="63">
        <v>500</v>
      </c>
      <c r="B501" s="60" t="s">
        <v>308</v>
      </c>
      <c r="C501" s="60" t="s">
        <v>340</v>
      </c>
      <c r="D501" s="66" t="s">
        <v>636</v>
      </c>
    </row>
    <row r="502" spans="1:4">
      <c r="A502" s="63">
        <v>501</v>
      </c>
      <c r="B502" s="60" t="s">
        <v>308</v>
      </c>
      <c r="C502" s="60" t="s">
        <v>340</v>
      </c>
      <c r="D502" s="66" t="s">
        <v>637</v>
      </c>
    </row>
    <row r="503" spans="1:4">
      <c r="A503" s="63">
        <v>502</v>
      </c>
      <c r="B503" s="60" t="s">
        <v>308</v>
      </c>
      <c r="C503" s="60" t="s">
        <v>340</v>
      </c>
      <c r="D503" s="66" t="s">
        <v>637</v>
      </c>
    </row>
    <row r="504" spans="1:4">
      <c r="A504" s="63">
        <v>503</v>
      </c>
      <c r="B504" s="60" t="s">
        <v>308</v>
      </c>
      <c r="C504" s="60" t="s">
        <v>340</v>
      </c>
      <c r="D504" s="66" t="s">
        <v>637</v>
      </c>
    </row>
    <row r="505" spans="1:4">
      <c r="A505" s="63">
        <v>504</v>
      </c>
      <c r="B505" s="60" t="s">
        <v>313</v>
      </c>
      <c r="C505" s="60" t="s">
        <v>340</v>
      </c>
      <c r="D505" s="66" t="s">
        <v>637</v>
      </c>
    </row>
    <row r="506" spans="1:4">
      <c r="A506" s="63">
        <v>505</v>
      </c>
      <c r="B506" s="60" t="s">
        <v>308</v>
      </c>
      <c r="C506" s="60" t="s">
        <v>340</v>
      </c>
      <c r="D506" s="66" t="s">
        <v>638</v>
      </c>
    </row>
    <row r="507" spans="1:4">
      <c r="A507" s="63">
        <v>506</v>
      </c>
      <c r="B507" s="60" t="s">
        <v>308</v>
      </c>
      <c r="C507" s="60" t="s">
        <v>340</v>
      </c>
      <c r="D507" s="66" t="s">
        <v>638</v>
      </c>
    </row>
    <row r="508" spans="1:4">
      <c r="A508" s="63">
        <v>507</v>
      </c>
      <c r="B508" s="60" t="s">
        <v>308</v>
      </c>
      <c r="C508" s="60" t="s">
        <v>340</v>
      </c>
      <c r="D508" s="66" t="s">
        <v>638</v>
      </c>
    </row>
    <row r="509" spans="1:4">
      <c r="A509" s="63">
        <v>508</v>
      </c>
      <c r="B509" s="60" t="s">
        <v>308</v>
      </c>
      <c r="C509" s="60" t="s">
        <v>340</v>
      </c>
      <c r="D509" s="66" t="s">
        <v>638</v>
      </c>
    </row>
    <row r="510" spans="1:4">
      <c r="A510" s="63">
        <v>509</v>
      </c>
      <c r="B510" s="60" t="s">
        <v>308</v>
      </c>
      <c r="C510" s="60" t="s">
        <v>340</v>
      </c>
      <c r="D510" s="66" t="s">
        <v>639</v>
      </c>
    </row>
    <row r="511" spans="1:4">
      <c r="A511" s="63">
        <v>510</v>
      </c>
      <c r="B511" s="60" t="s">
        <v>310</v>
      </c>
      <c r="C511" s="60" t="s">
        <v>79</v>
      </c>
      <c r="D511" s="66" t="s">
        <v>639</v>
      </c>
    </row>
    <row r="512" spans="1:4">
      <c r="A512" s="63">
        <v>511</v>
      </c>
      <c r="B512" s="60" t="s">
        <v>312</v>
      </c>
      <c r="C512" s="60" t="s">
        <v>340</v>
      </c>
      <c r="D512" s="66" t="s">
        <v>639</v>
      </c>
    </row>
    <row r="513" spans="1:4">
      <c r="A513" s="63">
        <v>512</v>
      </c>
      <c r="B513" s="60" t="s">
        <v>313</v>
      </c>
      <c r="C513" s="60" t="s">
        <v>340</v>
      </c>
      <c r="D513" s="66" t="s">
        <v>639</v>
      </c>
    </row>
    <row r="514" spans="1:4">
      <c r="A514" s="63">
        <v>513</v>
      </c>
      <c r="B514" s="60" t="s">
        <v>308</v>
      </c>
      <c r="C514" s="60" t="s">
        <v>340</v>
      </c>
      <c r="D514" s="66" t="s">
        <v>640</v>
      </c>
    </row>
    <row r="515" spans="1:4">
      <c r="A515" s="63">
        <v>514</v>
      </c>
      <c r="B515" s="60" t="s">
        <v>308</v>
      </c>
      <c r="C515" s="60" t="s">
        <v>340</v>
      </c>
      <c r="D515" s="66" t="s">
        <v>640</v>
      </c>
    </row>
    <row r="516" spans="1:4">
      <c r="A516" s="63">
        <v>515</v>
      </c>
      <c r="B516" s="60" t="s">
        <v>308</v>
      </c>
      <c r="C516" s="60" t="s">
        <v>340</v>
      </c>
      <c r="D516" s="66" t="s">
        <v>641</v>
      </c>
    </row>
    <row r="517" spans="1:4">
      <c r="A517" s="63">
        <v>516</v>
      </c>
      <c r="B517" s="60" t="s">
        <v>308</v>
      </c>
      <c r="C517" s="60" t="s">
        <v>340</v>
      </c>
      <c r="D517" s="66" t="s">
        <v>641</v>
      </c>
    </row>
    <row r="518" spans="1:4">
      <c r="A518" s="63">
        <v>517</v>
      </c>
      <c r="B518" s="60" t="s">
        <v>308</v>
      </c>
      <c r="C518" s="60" t="s">
        <v>340</v>
      </c>
      <c r="D518" s="66" t="s">
        <v>641</v>
      </c>
    </row>
    <row r="519" spans="1:4">
      <c r="A519" s="63">
        <v>518</v>
      </c>
      <c r="B519" s="60" t="s">
        <v>308</v>
      </c>
      <c r="C519" s="60" t="s">
        <v>340</v>
      </c>
      <c r="D519" s="66" t="s">
        <v>641</v>
      </c>
    </row>
    <row r="520" spans="1:4">
      <c r="A520" s="63">
        <v>519</v>
      </c>
      <c r="B520" s="60" t="s">
        <v>308</v>
      </c>
      <c r="C520" s="60" t="s">
        <v>340</v>
      </c>
      <c r="D520" s="66" t="s">
        <v>641</v>
      </c>
    </row>
    <row r="521" spans="1:4">
      <c r="A521" s="63">
        <v>520</v>
      </c>
      <c r="B521" s="60" t="s">
        <v>308</v>
      </c>
      <c r="C521" s="60" t="s">
        <v>340</v>
      </c>
      <c r="D521" s="66" t="s">
        <v>642</v>
      </c>
    </row>
    <row r="522" spans="1:4">
      <c r="A522" s="63">
        <v>521</v>
      </c>
      <c r="B522" s="60" t="s">
        <v>312</v>
      </c>
      <c r="C522" s="60" t="s">
        <v>340</v>
      </c>
      <c r="D522" s="66" t="s">
        <v>643</v>
      </c>
    </row>
    <row r="523" spans="1:4">
      <c r="A523" s="63">
        <v>522</v>
      </c>
      <c r="B523" s="60" t="s">
        <v>308</v>
      </c>
      <c r="C523" s="60" t="s">
        <v>340</v>
      </c>
      <c r="D523" s="66" t="s">
        <v>644</v>
      </c>
    </row>
    <row r="524" spans="1:4">
      <c r="A524" s="63">
        <v>523</v>
      </c>
      <c r="B524" s="60" t="s">
        <v>308</v>
      </c>
      <c r="C524" s="60" t="s">
        <v>340</v>
      </c>
      <c r="D524" s="66" t="s">
        <v>645</v>
      </c>
    </row>
    <row r="525" spans="1:4">
      <c r="A525" s="63">
        <v>524</v>
      </c>
      <c r="B525" s="60" t="s">
        <v>308</v>
      </c>
      <c r="C525" s="60" t="s">
        <v>340</v>
      </c>
      <c r="D525" s="66" t="s">
        <v>645</v>
      </c>
    </row>
    <row r="526" spans="1:4">
      <c r="A526" s="63">
        <v>525</v>
      </c>
      <c r="B526" s="60" t="s">
        <v>312</v>
      </c>
      <c r="C526" s="60" t="s">
        <v>341</v>
      </c>
      <c r="D526" s="66" t="s">
        <v>645</v>
      </c>
    </row>
    <row r="527" spans="1:4">
      <c r="A527" s="63">
        <v>526</v>
      </c>
      <c r="B527" s="60" t="s">
        <v>312</v>
      </c>
      <c r="C527" s="60" t="s">
        <v>340</v>
      </c>
      <c r="D527" s="66" t="s">
        <v>646</v>
      </c>
    </row>
    <row r="528" spans="1:4">
      <c r="A528" s="63">
        <v>527</v>
      </c>
      <c r="B528" s="60" t="s">
        <v>312</v>
      </c>
      <c r="C528" s="60" t="s">
        <v>340</v>
      </c>
      <c r="D528" s="66" t="s">
        <v>646</v>
      </c>
    </row>
    <row r="529" spans="1:4">
      <c r="A529" s="63">
        <v>528</v>
      </c>
      <c r="B529" s="60" t="s">
        <v>308</v>
      </c>
      <c r="C529" s="60" t="s">
        <v>340</v>
      </c>
      <c r="D529" s="66" t="s">
        <v>647</v>
      </c>
    </row>
    <row r="530" spans="1:4">
      <c r="A530" s="63">
        <v>529</v>
      </c>
      <c r="B530" s="60" t="s">
        <v>308</v>
      </c>
      <c r="C530" s="60" t="s">
        <v>340</v>
      </c>
      <c r="D530" s="66" t="s">
        <v>648</v>
      </c>
    </row>
    <row r="531" spans="1:4">
      <c r="A531" s="63">
        <v>530</v>
      </c>
      <c r="B531" s="60" t="s">
        <v>308</v>
      </c>
      <c r="C531" s="60" t="s">
        <v>341</v>
      </c>
      <c r="D531" s="66" t="s">
        <v>649</v>
      </c>
    </row>
    <row r="532" spans="1:4">
      <c r="A532" s="63">
        <v>531</v>
      </c>
      <c r="B532" s="60" t="s">
        <v>308</v>
      </c>
      <c r="C532" s="60" t="s">
        <v>340</v>
      </c>
      <c r="D532" s="66" t="s">
        <v>650</v>
      </c>
    </row>
    <row r="533" spans="1:4">
      <c r="A533" s="63">
        <v>532</v>
      </c>
      <c r="B533" s="60" t="s">
        <v>309</v>
      </c>
      <c r="C533" s="60" t="s">
        <v>340</v>
      </c>
      <c r="D533" s="66" t="s">
        <v>650</v>
      </c>
    </row>
    <row r="534" spans="1:4">
      <c r="A534" s="63">
        <v>533</v>
      </c>
      <c r="B534" s="60" t="s">
        <v>309</v>
      </c>
      <c r="C534" s="60" t="s">
        <v>340</v>
      </c>
      <c r="D534" s="66" t="s">
        <v>650</v>
      </c>
    </row>
    <row r="535" spans="1:4">
      <c r="A535" s="63">
        <v>534</v>
      </c>
      <c r="B535" s="60" t="s">
        <v>309</v>
      </c>
      <c r="C535" s="60" t="s">
        <v>341</v>
      </c>
      <c r="D535" s="66" t="s">
        <v>650</v>
      </c>
    </row>
    <row r="536" spans="1:4">
      <c r="A536" s="63">
        <v>535</v>
      </c>
      <c r="B536" s="60" t="s">
        <v>316</v>
      </c>
      <c r="C536" s="60" t="s">
        <v>341</v>
      </c>
      <c r="D536" s="66" t="s">
        <v>651</v>
      </c>
    </row>
    <row r="537" spans="1:4">
      <c r="A537" s="63">
        <v>536</v>
      </c>
      <c r="B537" s="60" t="s">
        <v>308</v>
      </c>
      <c r="C537" s="60" t="s">
        <v>340</v>
      </c>
      <c r="D537" s="66" t="s">
        <v>651</v>
      </c>
    </row>
    <row r="538" spans="1:4">
      <c r="A538" s="63">
        <v>537</v>
      </c>
      <c r="B538" s="60" t="s">
        <v>314</v>
      </c>
      <c r="C538" s="60" t="s">
        <v>340</v>
      </c>
      <c r="D538" s="66" t="s">
        <v>652</v>
      </c>
    </row>
    <row r="539" spans="1:4">
      <c r="A539" s="63">
        <v>538</v>
      </c>
      <c r="B539" s="60" t="s">
        <v>308</v>
      </c>
      <c r="C539" s="60" t="s">
        <v>340</v>
      </c>
      <c r="D539" s="66" t="s">
        <v>653</v>
      </c>
    </row>
    <row r="540" spans="1:4">
      <c r="A540" s="63">
        <v>539</v>
      </c>
      <c r="B540" s="60" t="s">
        <v>308</v>
      </c>
      <c r="C540" s="60" t="s">
        <v>340</v>
      </c>
      <c r="D540" s="66" t="s">
        <v>654</v>
      </c>
    </row>
    <row r="541" spans="1:4">
      <c r="A541" s="63">
        <v>540</v>
      </c>
      <c r="B541" s="60" t="s">
        <v>308</v>
      </c>
      <c r="C541" s="60" t="s">
        <v>340</v>
      </c>
      <c r="D541" s="66" t="s">
        <v>655</v>
      </c>
    </row>
    <row r="542" spans="1:4">
      <c r="A542" s="63">
        <v>541</v>
      </c>
      <c r="B542" s="60" t="s">
        <v>308</v>
      </c>
      <c r="C542" s="60" t="s">
        <v>340</v>
      </c>
      <c r="D542" s="66" t="s">
        <v>655</v>
      </c>
    </row>
    <row r="543" spans="1:4">
      <c r="A543" s="63">
        <v>542</v>
      </c>
      <c r="B543" s="60" t="s">
        <v>309</v>
      </c>
      <c r="C543" s="60" t="s">
        <v>340</v>
      </c>
      <c r="D543" s="66" t="s">
        <v>655</v>
      </c>
    </row>
    <row r="544" spans="1:4">
      <c r="A544" s="63">
        <v>543</v>
      </c>
      <c r="B544" s="60" t="s">
        <v>308</v>
      </c>
      <c r="C544" s="60" t="s">
        <v>340</v>
      </c>
      <c r="D544" s="66" t="s">
        <v>655</v>
      </c>
    </row>
    <row r="545" spans="1:4">
      <c r="A545" s="63">
        <v>544</v>
      </c>
      <c r="B545" s="60" t="s">
        <v>308</v>
      </c>
      <c r="C545" s="60" t="s">
        <v>340</v>
      </c>
      <c r="D545" s="66" t="s">
        <v>655</v>
      </c>
    </row>
    <row r="546" spans="1:4">
      <c r="A546" s="63">
        <v>545</v>
      </c>
      <c r="B546" s="60" t="s">
        <v>313</v>
      </c>
      <c r="C546" s="60" t="s">
        <v>340</v>
      </c>
      <c r="D546" s="66" t="s">
        <v>656</v>
      </c>
    </row>
    <row r="547" spans="1:4">
      <c r="A547" s="63">
        <v>546</v>
      </c>
      <c r="B547" s="60" t="s">
        <v>308</v>
      </c>
      <c r="C547" s="60" t="s">
        <v>340</v>
      </c>
      <c r="D547" s="66" t="s">
        <v>657</v>
      </c>
    </row>
    <row r="548" spans="1:4">
      <c r="A548" s="63">
        <v>547</v>
      </c>
      <c r="B548" s="60" t="s">
        <v>308</v>
      </c>
      <c r="C548" s="60" t="s">
        <v>340</v>
      </c>
      <c r="D548" s="66" t="s">
        <v>658</v>
      </c>
    </row>
    <row r="549" spans="1:4">
      <c r="A549" s="63">
        <v>548</v>
      </c>
      <c r="B549" s="60" t="s">
        <v>313</v>
      </c>
      <c r="C549" s="60" t="s">
        <v>340</v>
      </c>
      <c r="D549" s="66" t="s">
        <v>659</v>
      </c>
    </row>
    <row r="550" spans="1:4">
      <c r="A550" s="63">
        <v>549</v>
      </c>
      <c r="B550" s="60" t="s">
        <v>308</v>
      </c>
      <c r="C550" s="60" t="s">
        <v>340</v>
      </c>
      <c r="D550" s="66" t="s">
        <v>660</v>
      </c>
    </row>
    <row r="551" spans="1:4">
      <c r="A551" s="63">
        <v>550</v>
      </c>
      <c r="B551" s="60" t="s">
        <v>314</v>
      </c>
      <c r="C551" s="60" t="s">
        <v>340</v>
      </c>
      <c r="D551" s="66" t="s">
        <v>661</v>
      </c>
    </row>
    <row r="552" spans="1:4">
      <c r="A552" s="63">
        <v>551</v>
      </c>
      <c r="B552" s="60" t="s">
        <v>308</v>
      </c>
      <c r="C552" s="60" t="s">
        <v>340</v>
      </c>
      <c r="D552" s="66" t="s">
        <v>661</v>
      </c>
    </row>
    <row r="553" spans="1:4">
      <c r="A553" s="63">
        <v>552</v>
      </c>
      <c r="B553" s="60" t="s">
        <v>309</v>
      </c>
      <c r="C553" s="60" t="s">
        <v>340</v>
      </c>
      <c r="D553" s="66" t="s">
        <v>662</v>
      </c>
    </row>
    <row r="554" spans="1:4">
      <c r="A554" s="63">
        <v>553</v>
      </c>
      <c r="B554" s="60" t="s">
        <v>312</v>
      </c>
      <c r="C554" s="60" t="s">
        <v>340</v>
      </c>
      <c r="D554" s="66" t="s">
        <v>663</v>
      </c>
    </row>
    <row r="555" spans="1:4">
      <c r="A555" s="63">
        <v>554</v>
      </c>
      <c r="B555" s="60" t="s">
        <v>312</v>
      </c>
      <c r="C555" s="60" t="s">
        <v>340</v>
      </c>
      <c r="D555" s="66" t="s">
        <v>663</v>
      </c>
    </row>
    <row r="556" spans="1:4">
      <c r="A556" s="63">
        <v>555</v>
      </c>
      <c r="B556" s="60" t="s">
        <v>308</v>
      </c>
      <c r="C556" s="60" t="s">
        <v>340</v>
      </c>
      <c r="D556" s="66" t="s">
        <v>664</v>
      </c>
    </row>
    <row r="557" spans="1:4">
      <c r="A557" s="63">
        <v>556</v>
      </c>
      <c r="B557" s="60" t="s">
        <v>308</v>
      </c>
      <c r="C557" s="60" t="s">
        <v>340</v>
      </c>
      <c r="D557" s="66" t="s">
        <v>664</v>
      </c>
    </row>
    <row r="558" spans="1:4">
      <c r="A558" s="63">
        <v>557</v>
      </c>
      <c r="B558" s="60" t="s">
        <v>310</v>
      </c>
      <c r="C558" s="60" t="s">
        <v>340</v>
      </c>
      <c r="D558" s="66" t="s">
        <v>665</v>
      </c>
    </row>
    <row r="559" spans="1:4">
      <c r="A559" s="63">
        <v>558</v>
      </c>
      <c r="B559" s="60" t="s">
        <v>310</v>
      </c>
      <c r="C559" s="60" t="s">
        <v>340</v>
      </c>
      <c r="D559" s="66" t="s">
        <v>665</v>
      </c>
    </row>
    <row r="560" spans="1:4">
      <c r="A560" s="63">
        <v>559</v>
      </c>
      <c r="B560" s="60" t="s">
        <v>308</v>
      </c>
      <c r="C560" s="60" t="s">
        <v>341</v>
      </c>
      <c r="D560" s="66" t="s">
        <v>665</v>
      </c>
    </row>
    <row r="561" spans="1:4">
      <c r="A561" s="63">
        <v>560</v>
      </c>
      <c r="B561" s="60" t="s">
        <v>308</v>
      </c>
      <c r="C561" s="60" t="s">
        <v>341</v>
      </c>
      <c r="D561" s="66" t="s">
        <v>665</v>
      </c>
    </row>
    <row r="562" spans="1:4">
      <c r="A562" s="63">
        <v>561</v>
      </c>
      <c r="B562" s="60" t="s">
        <v>308</v>
      </c>
      <c r="C562" s="60" t="s">
        <v>340</v>
      </c>
      <c r="D562" s="66" t="s">
        <v>666</v>
      </c>
    </row>
    <row r="563" spans="1:4">
      <c r="A563" s="63">
        <v>562</v>
      </c>
      <c r="B563" s="60" t="s">
        <v>310</v>
      </c>
      <c r="C563" s="60" t="s">
        <v>341</v>
      </c>
      <c r="D563" s="66" t="s">
        <v>667</v>
      </c>
    </row>
    <row r="564" spans="1:4">
      <c r="A564" s="63">
        <v>563</v>
      </c>
      <c r="B564" s="60" t="s">
        <v>308</v>
      </c>
      <c r="C564" s="60" t="s">
        <v>340</v>
      </c>
      <c r="D564" s="66" t="s">
        <v>668</v>
      </c>
    </row>
    <row r="565" spans="1:4">
      <c r="A565" s="63">
        <v>564</v>
      </c>
      <c r="B565" s="60" t="s">
        <v>317</v>
      </c>
      <c r="C565" s="60" t="s">
        <v>340</v>
      </c>
      <c r="D565" s="66" t="s">
        <v>669</v>
      </c>
    </row>
    <row r="566" spans="1:4">
      <c r="A566" s="63">
        <v>565</v>
      </c>
      <c r="B566" s="60" t="s">
        <v>310</v>
      </c>
      <c r="C566" s="60" t="s">
        <v>340</v>
      </c>
      <c r="D566" s="66" t="s">
        <v>670</v>
      </c>
    </row>
    <row r="567" spans="1:4">
      <c r="A567" s="63">
        <v>566</v>
      </c>
      <c r="B567" s="60" t="s">
        <v>310</v>
      </c>
      <c r="C567" s="60" t="s">
        <v>340</v>
      </c>
      <c r="D567" s="66" t="s">
        <v>671</v>
      </c>
    </row>
    <row r="568" spans="1:4">
      <c r="A568" s="63">
        <v>567</v>
      </c>
      <c r="B568" s="60" t="s">
        <v>310</v>
      </c>
      <c r="C568" s="60" t="s">
        <v>340</v>
      </c>
      <c r="D568" s="66" t="s">
        <v>672</v>
      </c>
    </row>
    <row r="569" spans="1:4">
      <c r="A569" s="63">
        <v>568</v>
      </c>
      <c r="B569" s="60" t="s">
        <v>310</v>
      </c>
      <c r="C569" s="60" t="s">
        <v>340</v>
      </c>
      <c r="D569" s="66" t="s">
        <v>672</v>
      </c>
    </row>
    <row r="570" spans="1:4">
      <c r="A570" s="63">
        <v>569</v>
      </c>
      <c r="B570" s="60" t="s">
        <v>310</v>
      </c>
      <c r="C570" s="60" t="s">
        <v>79</v>
      </c>
      <c r="D570" s="66" t="s">
        <v>673</v>
      </c>
    </row>
    <row r="571" spans="1:4">
      <c r="A571" s="63">
        <v>570</v>
      </c>
      <c r="B571" s="60" t="s">
        <v>309</v>
      </c>
      <c r="C571" s="60" t="s">
        <v>340</v>
      </c>
      <c r="D571" s="66" t="s">
        <v>674</v>
      </c>
    </row>
    <row r="572" spans="1:4">
      <c r="A572" s="63">
        <v>571</v>
      </c>
      <c r="B572" s="60" t="s">
        <v>312</v>
      </c>
      <c r="C572" s="60" t="s">
        <v>341</v>
      </c>
      <c r="D572" s="66" t="s">
        <v>674</v>
      </c>
    </row>
    <row r="573" spans="1:4">
      <c r="A573" s="63">
        <v>572</v>
      </c>
      <c r="B573" s="60" t="s">
        <v>314</v>
      </c>
      <c r="C573" s="60" t="s">
        <v>340</v>
      </c>
      <c r="D573" s="66" t="s">
        <v>675</v>
      </c>
    </row>
    <row r="574" spans="1:4">
      <c r="A574" s="63">
        <v>573</v>
      </c>
      <c r="B574" s="60" t="s">
        <v>308</v>
      </c>
      <c r="C574" s="60" t="s">
        <v>340</v>
      </c>
      <c r="D574" s="66" t="s">
        <v>675</v>
      </c>
    </row>
    <row r="575" spans="1:4">
      <c r="A575" s="63">
        <v>574</v>
      </c>
      <c r="B575" s="60" t="s">
        <v>309</v>
      </c>
      <c r="C575" s="60" t="s">
        <v>340</v>
      </c>
      <c r="D575" s="66" t="s">
        <v>676</v>
      </c>
    </row>
    <row r="576" spans="1:4">
      <c r="A576" s="63">
        <v>575</v>
      </c>
      <c r="B576" s="60" t="s">
        <v>308</v>
      </c>
      <c r="C576" s="60" t="s">
        <v>340</v>
      </c>
      <c r="D576" s="66" t="s">
        <v>676</v>
      </c>
    </row>
    <row r="577" spans="1:4">
      <c r="A577" s="63">
        <v>576</v>
      </c>
      <c r="B577" s="60" t="s">
        <v>308</v>
      </c>
      <c r="C577" s="60" t="s">
        <v>340</v>
      </c>
      <c r="D577" s="66" t="s">
        <v>677</v>
      </c>
    </row>
    <row r="578" spans="1:4">
      <c r="A578" s="63">
        <v>577</v>
      </c>
      <c r="B578" s="60" t="s">
        <v>313</v>
      </c>
      <c r="C578" s="60" t="s">
        <v>341</v>
      </c>
      <c r="D578" s="66" t="s">
        <v>677</v>
      </c>
    </row>
    <row r="579" spans="1:4">
      <c r="A579" s="63">
        <v>578</v>
      </c>
      <c r="B579" s="60" t="s">
        <v>308</v>
      </c>
      <c r="C579" s="60" t="s">
        <v>340</v>
      </c>
      <c r="D579" s="66" t="s">
        <v>678</v>
      </c>
    </row>
    <row r="580" spans="1:4">
      <c r="A580" s="63">
        <v>579</v>
      </c>
      <c r="B580" s="60" t="s">
        <v>309</v>
      </c>
      <c r="C580" s="60" t="s">
        <v>340</v>
      </c>
      <c r="D580" s="66" t="s">
        <v>679</v>
      </c>
    </row>
    <row r="581" spans="1:4">
      <c r="A581" s="63">
        <v>580</v>
      </c>
      <c r="B581" s="60" t="s">
        <v>308</v>
      </c>
      <c r="C581" s="60" t="s">
        <v>340</v>
      </c>
      <c r="D581" s="66" t="s">
        <v>679</v>
      </c>
    </row>
    <row r="582" spans="1:4">
      <c r="A582" s="63">
        <v>581</v>
      </c>
      <c r="B582" s="60" t="s">
        <v>314</v>
      </c>
      <c r="C582" s="60" t="s">
        <v>340</v>
      </c>
      <c r="D582" s="66" t="s">
        <v>680</v>
      </c>
    </row>
    <row r="583" spans="1:4">
      <c r="A583" s="63">
        <v>582</v>
      </c>
      <c r="B583" s="60" t="s">
        <v>314</v>
      </c>
      <c r="C583" s="60" t="s">
        <v>340</v>
      </c>
      <c r="D583" s="66" t="s">
        <v>681</v>
      </c>
    </row>
    <row r="584" spans="1:4">
      <c r="A584" s="63">
        <v>583</v>
      </c>
      <c r="B584" s="60" t="s">
        <v>308</v>
      </c>
      <c r="C584" s="60" t="s">
        <v>340</v>
      </c>
      <c r="D584" s="66" t="s">
        <v>682</v>
      </c>
    </row>
    <row r="585" spans="1:4">
      <c r="A585" s="63">
        <v>584</v>
      </c>
      <c r="B585" s="60" t="s">
        <v>308</v>
      </c>
      <c r="C585" s="60" t="s">
        <v>340</v>
      </c>
      <c r="D585" s="66" t="s">
        <v>683</v>
      </c>
    </row>
    <row r="586" spans="1:4">
      <c r="A586" s="63">
        <v>585</v>
      </c>
      <c r="B586" s="60" t="s">
        <v>308</v>
      </c>
      <c r="C586" s="60" t="s">
        <v>340</v>
      </c>
      <c r="D586" s="66" t="s">
        <v>684</v>
      </c>
    </row>
    <row r="587" spans="1:4">
      <c r="A587" s="63">
        <v>586</v>
      </c>
      <c r="B587" s="60" t="s">
        <v>308</v>
      </c>
      <c r="C587" s="60" t="s">
        <v>340</v>
      </c>
      <c r="D587" s="66" t="s">
        <v>684</v>
      </c>
    </row>
    <row r="588" spans="1:4">
      <c r="A588" s="63">
        <v>587</v>
      </c>
      <c r="B588" s="60" t="s">
        <v>309</v>
      </c>
      <c r="C588" s="60" t="s">
        <v>340</v>
      </c>
      <c r="D588" s="66" t="s">
        <v>685</v>
      </c>
    </row>
    <row r="589" spans="1:4">
      <c r="A589" s="63">
        <v>588</v>
      </c>
      <c r="B589" s="60" t="s">
        <v>308</v>
      </c>
      <c r="C589" s="60" t="s">
        <v>340</v>
      </c>
      <c r="D589" s="66" t="s">
        <v>685</v>
      </c>
    </row>
    <row r="590" spans="1:4" ht="28.8">
      <c r="A590" s="63">
        <v>589</v>
      </c>
      <c r="B590" s="60" t="s">
        <v>311</v>
      </c>
      <c r="C590" s="60" t="s">
        <v>341</v>
      </c>
      <c r="D590" s="66" t="s">
        <v>686</v>
      </c>
    </row>
    <row r="591" spans="1:4">
      <c r="A591" s="63">
        <v>590</v>
      </c>
      <c r="B591" s="60" t="s">
        <v>310</v>
      </c>
      <c r="C591" s="60" t="s">
        <v>340</v>
      </c>
      <c r="D591" s="66" t="s">
        <v>686</v>
      </c>
    </row>
    <row r="592" spans="1:4">
      <c r="A592" s="63">
        <v>591</v>
      </c>
      <c r="B592" s="60" t="s">
        <v>308</v>
      </c>
      <c r="C592" s="60" t="s">
        <v>340</v>
      </c>
      <c r="D592" s="66" t="s">
        <v>687</v>
      </c>
    </row>
    <row r="593" spans="1:4" ht="28.8">
      <c r="A593" s="63">
        <v>592</v>
      </c>
      <c r="B593" s="60" t="s">
        <v>311</v>
      </c>
      <c r="C593" s="60" t="s">
        <v>341</v>
      </c>
      <c r="D593" s="66" t="s">
        <v>687</v>
      </c>
    </row>
    <row r="594" spans="1:4">
      <c r="A594" s="63">
        <v>593</v>
      </c>
      <c r="B594" s="60" t="s">
        <v>308</v>
      </c>
      <c r="C594" s="60" t="s">
        <v>340</v>
      </c>
      <c r="D594" s="66" t="s">
        <v>688</v>
      </c>
    </row>
    <row r="595" spans="1:4">
      <c r="A595" s="63">
        <v>594</v>
      </c>
      <c r="B595" s="60" t="s">
        <v>308</v>
      </c>
      <c r="C595" s="60" t="s">
        <v>340</v>
      </c>
      <c r="D595" s="66" t="s">
        <v>689</v>
      </c>
    </row>
    <row r="596" spans="1:4">
      <c r="A596" s="63">
        <v>595</v>
      </c>
      <c r="B596" s="60" t="s">
        <v>308</v>
      </c>
      <c r="C596" s="60" t="s">
        <v>341</v>
      </c>
      <c r="D596" s="66" t="s">
        <v>689</v>
      </c>
    </row>
    <row r="597" spans="1:4" ht="28.8">
      <c r="A597" s="63">
        <v>596</v>
      </c>
      <c r="B597" s="60" t="s">
        <v>319</v>
      </c>
      <c r="C597" s="60" t="s">
        <v>340</v>
      </c>
      <c r="D597" s="66" t="s">
        <v>690</v>
      </c>
    </row>
    <row r="598" spans="1:4">
      <c r="A598" s="63">
        <v>597</v>
      </c>
      <c r="B598" s="60" t="s">
        <v>310</v>
      </c>
      <c r="C598" s="60" t="s">
        <v>340</v>
      </c>
      <c r="D598" s="66" t="s">
        <v>691</v>
      </c>
    </row>
    <row r="599" spans="1:4">
      <c r="A599" s="63">
        <v>598</v>
      </c>
      <c r="B599" s="60" t="s">
        <v>308</v>
      </c>
      <c r="C599" s="60" t="s">
        <v>340</v>
      </c>
      <c r="D599" s="66" t="s">
        <v>692</v>
      </c>
    </row>
    <row r="600" spans="1:4">
      <c r="A600" s="63">
        <v>599</v>
      </c>
      <c r="B600" s="60" t="s">
        <v>309</v>
      </c>
      <c r="C600" s="60" t="s">
        <v>340</v>
      </c>
      <c r="D600" s="66" t="s">
        <v>692</v>
      </c>
    </row>
    <row r="601" spans="1:4">
      <c r="A601" s="63">
        <v>600</v>
      </c>
      <c r="B601" s="60" t="s">
        <v>308</v>
      </c>
      <c r="C601" s="60" t="s">
        <v>340</v>
      </c>
      <c r="D601" s="66" t="s">
        <v>693</v>
      </c>
    </row>
    <row r="602" spans="1:4">
      <c r="A602" s="63">
        <v>601</v>
      </c>
      <c r="B602" s="60" t="s">
        <v>308</v>
      </c>
      <c r="C602" s="60" t="s">
        <v>340</v>
      </c>
      <c r="D602" s="66" t="s">
        <v>693</v>
      </c>
    </row>
    <row r="603" spans="1:4">
      <c r="A603" s="63">
        <v>602</v>
      </c>
      <c r="B603" s="60" t="s">
        <v>308</v>
      </c>
      <c r="C603" s="60" t="s">
        <v>340</v>
      </c>
      <c r="D603" s="66" t="s">
        <v>694</v>
      </c>
    </row>
    <row r="604" spans="1:4">
      <c r="A604" s="63">
        <v>603</v>
      </c>
      <c r="B604" s="60" t="s">
        <v>308</v>
      </c>
      <c r="C604" s="60" t="s">
        <v>340</v>
      </c>
      <c r="D604" s="66" t="s">
        <v>694</v>
      </c>
    </row>
    <row r="605" spans="1:4">
      <c r="A605" s="63">
        <v>604</v>
      </c>
      <c r="B605" s="60" t="s">
        <v>308</v>
      </c>
      <c r="C605" s="60" t="s">
        <v>340</v>
      </c>
      <c r="D605" s="66" t="s">
        <v>695</v>
      </c>
    </row>
    <row r="606" spans="1:4">
      <c r="A606" s="63">
        <v>605</v>
      </c>
      <c r="B606" s="60" t="s">
        <v>310</v>
      </c>
      <c r="C606" s="60" t="s">
        <v>340</v>
      </c>
      <c r="D606" s="66" t="s">
        <v>696</v>
      </c>
    </row>
    <row r="607" spans="1:4">
      <c r="A607" s="63">
        <v>606</v>
      </c>
      <c r="B607" s="60" t="s">
        <v>310</v>
      </c>
      <c r="C607" s="60" t="s">
        <v>340</v>
      </c>
      <c r="D607" s="66" t="s">
        <v>696</v>
      </c>
    </row>
    <row r="608" spans="1:4">
      <c r="A608" s="63">
        <v>607</v>
      </c>
      <c r="B608" s="60" t="s">
        <v>312</v>
      </c>
      <c r="C608" s="60" t="s">
        <v>340</v>
      </c>
      <c r="D608" s="66" t="s">
        <v>697</v>
      </c>
    </row>
    <row r="609" spans="1:4">
      <c r="A609" s="63">
        <v>608</v>
      </c>
      <c r="B609" s="60" t="s">
        <v>312</v>
      </c>
      <c r="C609" s="60" t="s">
        <v>340</v>
      </c>
      <c r="D609" s="66" t="s">
        <v>697</v>
      </c>
    </row>
    <row r="610" spans="1:4">
      <c r="A610" s="63">
        <v>609</v>
      </c>
      <c r="B610" s="60" t="s">
        <v>312</v>
      </c>
      <c r="C610" s="60" t="s">
        <v>340</v>
      </c>
      <c r="D610" s="66" t="s">
        <v>697</v>
      </c>
    </row>
    <row r="611" spans="1:4">
      <c r="A611" s="63">
        <v>610</v>
      </c>
      <c r="B611" s="60" t="s">
        <v>312</v>
      </c>
      <c r="C611" s="60" t="s">
        <v>340</v>
      </c>
      <c r="D611" s="66" t="s">
        <v>697</v>
      </c>
    </row>
    <row r="612" spans="1:4">
      <c r="A612" s="63">
        <v>611</v>
      </c>
      <c r="B612" s="60" t="s">
        <v>308</v>
      </c>
      <c r="C612" s="60" t="s">
        <v>340</v>
      </c>
      <c r="D612" s="66" t="s">
        <v>697</v>
      </c>
    </row>
    <row r="613" spans="1:4">
      <c r="A613" s="63">
        <v>612</v>
      </c>
      <c r="B613" s="60" t="s">
        <v>312</v>
      </c>
      <c r="C613" s="60" t="s">
        <v>340</v>
      </c>
      <c r="D613" s="66" t="s">
        <v>697</v>
      </c>
    </row>
    <row r="614" spans="1:4" ht="28.8">
      <c r="A614" s="63">
        <v>613</v>
      </c>
      <c r="B614" s="60" t="s">
        <v>320</v>
      </c>
      <c r="C614" s="60" t="s">
        <v>341</v>
      </c>
      <c r="D614" s="66" t="s">
        <v>698</v>
      </c>
    </row>
    <row r="615" spans="1:4">
      <c r="A615" s="63">
        <v>614</v>
      </c>
      <c r="B615" s="60" t="s">
        <v>308</v>
      </c>
      <c r="C615" s="60" t="s">
        <v>340</v>
      </c>
      <c r="D615" s="66" t="s">
        <v>698</v>
      </c>
    </row>
    <row r="616" spans="1:4">
      <c r="A616" s="63">
        <v>615</v>
      </c>
      <c r="B616" s="60" t="s">
        <v>308</v>
      </c>
      <c r="C616" s="60" t="s">
        <v>340</v>
      </c>
      <c r="D616" s="66" t="s">
        <v>698</v>
      </c>
    </row>
    <row r="617" spans="1:4">
      <c r="A617" s="63">
        <v>616</v>
      </c>
      <c r="B617" s="60" t="s">
        <v>309</v>
      </c>
      <c r="C617" s="60" t="s">
        <v>340</v>
      </c>
      <c r="D617" s="66" t="s">
        <v>699</v>
      </c>
    </row>
    <row r="618" spans="1:4">
      <c r="A618" s="63">
        <v>617</v>
      </c>
      <c r="B618" s="60" t="s">
        <v>310</v>
      </c>
      <c r="C618" s="60" t="s">
        <v>79</v>
      </c>
      <c r="D618" s="66" t="s">
        <v>700</v>
      </c>
    </row>
    <row r="619" spans="1:4">
      <c r="A619" s="63">
        <v>618</v>
      </c>
      <c r="B619" s="60" t="s">
        <v>310</v>
      </c>
      <c r="C619" s="60" t="s">
        <v>340</v>
      </c>
      <c r="D619" s="66" t="s">
        <v>701</v>
      </c>
    </row>
    <row r="620" spans="1:4">
      <c r="A620" s="63">
        <v>619</v>
      </c>
      <c r="B620" s="60" t="s">
        <v>310</v>
      </c>
      <c r="C620" s="60" t="s">
        <v>340</v>
      </c>
      <c r="D620" s="66" t="s">
        <v>701</v>
      </c>
    </row>
    <row r="621" spans="1:4">
      <c r="A621" s="63">
        <v>620</v>
      </c>
      <c r="B621" s="60" t="s">
        <v>308</v>
      </c>
      <c r="C621" s="60" t="s">
        <v>340</v>
      </c>
      <c r="D621" s="66" t="s">
        <v>702</v>
      </c>
    </row>
    <row r="622" spans="1:4">
      <c r="A622" s="63">
        <v>621</v>
      </c>
      <c r="B622" s="60" t="s">
        <v>308</v>
      </c>
      <c r="C622" s="60" t="s">
        <v>340</v>
      </c>
      <c r="D622" s="66" t="s">
        <v>703</v>
      </c>
    </row>
    <row r="623" spans="1:4">
      <c r="A623" s="63">
        <v>622</v>
      </c>
      <c r="B623" s="60" t="s">
        <v>315</v>
      </c>
      <c r="C623" s="60" t="s">
        <v>341</v>
      </c>
      <c r="D623" s="66" t="s">
        <v>703</v>
      </c>
    </row>
    <row r="624" spans="1:4">
      <c r="A624" s="63">
        <v>623</v>
      </c>
      <c r="B624" s="60" t="s">
        <v>308</v>
      </c>
      <c r="C624" s="60" t="s">
        <v>341</v>
      </c>
      <c r="D624" s="66" t="s">
        <v>704</v>
      </c>
    </row>
    <row r="625" spans="1:4">
      <c r="A625" s="63">
        <v>624</v>
      </c>
      <c r="B625" s="60" t="s">
        <v>308</v>
      </c>
      <c r="C625" s="60" t="s">
        <v>340</v>
      </c>
      <c r="D625" s="66" t="s">
        <v>704</v>
      </c>
    </row>
    <row r="626" spans="1:4">
      <c r="A626" s="63">
        <v>625</v>
      </c>
      <c r="B626" s="60" t="s">
        <v>310</v>
      </c>
      <c r="C626" s="60" t="s">
        <v>341</v>
      </c>
      <c r="D626" s="66" t="s">
        <v>705</v>
      </c>
    </row>
    <row r="627" spans="1:4">
      <c r="A627" s="63">
        <v>626</v>
      </c>
      <c r="B627" s="60" t="s">
        <v>308</v>
      </c>
      <c r="C627" s="60" t="s">
        <v>340</v>
      </c>
      <c r="D627" s="66" t="s">
        <v>706</v>
      </c>
    </row>
    <row r="628" spans="1:4">
      <c r="A628" s="63">
        <v>627</v>
      </c>
      <c r="B628" s="60" t="s">
        <v>308</v>
      </c>
      <c r="C628" s="60" t="s">
        <v>340</v>
      </c>
      <c r="D628" s="66" t="s">
        <v>706</v>
      </c>
    </row>
    <row r="629" spans="1:4">
      <c r="A629" s="63">
        <v>628</v>
      </c>
      <c r="B629" s="60" t="s">
        <v>308</v>
      </c>
      <c r="C629" s="60" t="s">
        <v>340</v>
      </c>
      <c r="D629" s="66" t="s">
        <v>706</v>
      </c>
    </row>
    <row r="630" spans="1:4">
      <c r="A630" s="63">
        <v>629</v>
      </c>
      <c r="B630" s="60" t="s">
        <v>310</v>
      </c>
      <c r="C630" s="60" t="s">
        <v>79</v>
      </c>
      <c r="D630" s="66" t="s">
        <v>707</v>
      </c>
    </row>
    <row r="631" spans="1:4">
      <c r="A631" s="63">
        <v>630</v>
      </c>
      <c r="B631" s="60" t="s">
        <v>308</v>
      </c>
      <c r="C631" s="60" t="s">
        <v>340</v>
      </c>
      <c r="D631" s="66" t="s">
        <v>708</v>
      </c>
    </row>
    <row r="632" spans="1:4">
      <c r="A632" s="63">
        <v>631</v>
      </c>
      <c r="B632" s="60" t="s">
        <v>310</v>
      </c>
      <c r="C632" s="60" t="s">
        <v>340</v>
      </c>
      <c r="D632" s="66" t="s">
        <v>709</v>
      </c>
    </row>
    <row r="633" spans="1:4">
      <c r="A633" s="63">
        <v>632</v>
      </c>
      <c r="B633" s="60" t="s">
        <v>310</v>
      </c>
      <c r="C633" s="60" t="s">
        <v>340</v>
      </c>
      <c r="D633" s="66" t="s">
        <v>710</v>
      </c>
    </row>
    <row r="634" spans="1:4">
      <c r="A634" s="63">
        <v>633</v>
      </c>
      <c r="B634" s="59" t="s">
        <v>308</v>
      </c>
      <c r="C634" s="59" t="s">
        <v>340</v>
      </c>
      <c r="D634" s="68" t="s">
        <v>711</v>
      </c>
    </row>
    <row r="635" spans="1:4">
      <c r="A635" s="63">
        <v>634</v>
      </c>
      <c r="B635" s="59" t="s">
        <v>310</v>
      </c>
      <c r="C635" s="59" t="s">
        <v>340</v>
      </c>
      <c r="D635" s="68" t="s">
        <v>712</v>
      </c>
    </row>
    <row r="636" spans="1:4">
      <c r="A636" s="63">
        <v>635</v>
      </c>
      <c r="B636" s="59" t="s">
        <v>308</v>
      </c>
      <c r="C636" s="59" t="s">
        <v>340</v>
      </c>
      <c r="D636" s="68" t="s">
        <v>713</v>
      </c>
    </row>
    <row r="637" spans="1:4">
      <c r="A637" s="63">
        <v>636</v>
      </c>
      <c r="B637" s="59" t="s">
        <v>316</v>
      </c>
      <c r="C637" s="59" t="s">
        <v>341</v>
      </c>
      <c r="D637" s="68" t="s">
        <v>713</v>
      </c>
    </row>
    <row r="638" spans="1:4">
      <c r="A638" s="63">
        <v>637</v>
      </c>
      <c r="B638" s="59" t="s">
        <v>310</v>
      </c>
      <c r="C638" s="59" t="s">
        <v>340</v>
      </c>
      <c r="D638" s="68" t="s">
        <v>714</v>
      </c>
    </row>
    <row r="639" spans="1:4">
      <c r="A639" s="63">
        <v>638</v>
      </c>
      <c r="B639" s="59" t="s">
        <v>310</v>
      </c>
      <c r="C639" s="59" t="s">
        <v>340</v>
      </c>
      <c r="D639" s="68" t="s">
        <v>714</v>
      </c>
    </row>
    <row r="640" spans="1:4">
      <c r="A640" s="63">
        <v>639</v>
      </c>
      <c r="B640" s="59" t="s">
        <v>310</v>
      </c>
      <c r="C640" s="59" t="s">
        <v>340</v>
      </c>
      <c r="D640" s="68" t="s">
        <v>715</v>
      </c>
    </row>
    <row r="641" spans="1:4">
      <c r="A641" s="63">
        <v>640</v>
      </c>
      <c r="B641" s="59" t="s">
        <v>308</v>
      </c>
      <c r="C641" s="59" t="s">
        <v>340</v>
      </c>
      <c r="D641" s="68" t="s">
        <v>716</v>
      </c>
    </row>
    <row r="642" spans="1:4">
      <c r="A642" s="63">
        <v>641</v>
      </c>
      <c r="B642" s="59" t="s">
        <v>308</v>
      </c>
      <c r="C642" s="59" t="s">
        <v>340</v>
      </c>
      <c r="D642" s="68" t="s">
        <v>716</v>
      </c>
    </row>
    <row r="643" spans="1:4">
      <c r="A643" s="63">
        <v>642</v>
      </c>
      <c r="B643" s="59" t="s">
        <v>308</v>
      </c>
      <c r="C643" s="59" t="s">
        <v>341</v>
      </c>
      <c r="D643" s="68" t="s">
        <v>717</v>
      </c>
    </row>
    <row r="644" spans="1:4">
      <c r="A644" s="63">
        <v>643</v>
      </c>
      <c r="B644" s="59" t="s">
        <v>308</v>
      </c>
      <c r="C644" s="59" t="s">
        <v>340</v>
      </c>
      <c r="D644" s="68" t="s">
        <v>717</v>
      </c>
    </row>
    <row r="645" spans="1:4">
      <c r="A645" s="63">
        <v>644</v>
      </c>
      <c r="B645" s="59" t="s">
        <v>308</v>
      </c>
      <c r="C645" s="59" t="s">
        <v>340</v>
      </c>
      <c r="D645" s="68" t="s">
        <v>717</v>
      </c>
    </row>
    <row r="646" spans="1:4">
      <c r="A646" s="63">
        <v>645</v>
      </c>
      <c r="B646" s="59" t="s">
        <v>308</v>
      </c>
      <c r="C646" s="59" t="s">
        <v>340</v>
      </c>
      <c r="D646" s="68" t="s">
        <v>717</v>
      </c>
    </row>
    <row r="647" spans="1:4">
      <c r="A647" s="63">
        <v>646</v>
      </c>
      <c r="B647" s="59" t="s">
        <v>308</v>
      </c>
      <c r="C647" s="59" t="s">
        <v>340</v>
      </c>
      <c r="D647" s="68" t="s">
        <v>718</v>
      </c>
    </row>
    <row r="648" spans="1:4">
      <c r="A648" s="63">
        <v>647</v>
      </c>
      <c r="B648" s="59" t="s">
        <v>316</v>
      </c>
      <c r="C648" s="59" t="s">
        <v>341</v>
      </c>
      <c r="D648" s="68" t="s">
        <v>718</v>
      </c>
    </row>
    <row r="649" spans="1:4">
      <c r="A649" s="63">
        <v>648</v>
      </c>
      <c r="B649" s="59" t="s">
        <v>308</v>
      </c>
      <c r="C649" s="59" t="s">
        <v>340</v>
      </c>
      <c r="D649" s="68" t="s">
        <v>718</v>
      </c>
    </row>
    <row r="650" spans="1:4">
      <c r="A650" s="63">
        <v>649</v>
      </c>
      <c r="B650" s="59" t="s">
        <v>310</v>
      </c>
      <c r="C650" s="59" t="s">
        <v>340</v>
      </c>
      <c r="D650" s="68" t="s">
        <v>719</v>
      </c>
    </row>
    <row r="651" spans="1:4">
      <c r="A651" s="63">
        <v>650</v>
      </c>
      <c r="B651" s="59" t="s">
        <v>310</v>
      </c>
      <c r="C651" s="59" t="s">
        <v>340</v>
      </c>
      <c r="D651" s="68" t="s">
        <v>719</v>
      </c>
    </row>
    <row r="652" spans="1:4">
      <c r="A652" s="63">
        <v>651</v>
      </c>
      <c r="B652" s="59" t="s">
        <v>309</v>
      </c>
      <c r="C652" s="59" t="s">
        <v>341</v>
      </c>
      <c r="D652" s="68" t="s">
        <v>720</v>
      </c>
    </row>
    <row r="653" spans="1:4">
      <c r="A653" s="63">
        <v>652</v>
      </c>
      <c r="B653" s="59" t="s">
        <v>308</v>
      </c>
      <c r="C653" s="59" t="s">
        <v>340</v>
      </c>
      <c r="D653" s="68" t="s">
        <v>720</v>
      </c>
    </row>
    <row r="654" spans="1:4">
      <c r="A654" s="63">
        <v>653</v>
      </c>
      <c r="B654" s="59" t="s">
        <v>309</v>
      </c>
      <c r="C654" s="59" t="s">
        <v>342</v>
      </c>
      <c r="D654" s="68" t="s">
        <v>720</v>
      </c>
    </row>
    <row r="655" spans="1:4">
      <c r="A655" s="63">
        <v>654</v>
      </c>
      <c r="B655" s="59" t="s">
        <v>313</v>
      </c>
      <c r="C655" s="59" t="s">
        <v>340</v>
      </c>
      <c r="D655" s="68" t="s">
        <v>720</v>
      </c>
    </row>
    <row r="656" spans="1:4">
      <c r="A656" s="63">
        <v>655</v>
      </c>
      <c r="B656" s="59" t="s">
        <v>308</v>
      </c>
      <c r="C656" s="59" t="s">
        <v>340</v>
      </c>
      <c r="D656" s="68" t="s">
        <v>721</v>
      </c>
    </row>
    <row r="657" spans="1:4">
      <c r="A657" s="63">
        <v>656</v>
      </c>
      <c r="B657" s="59" t="s">
        <v>308</v>
      </c>
      <c r="C657" s="59" t="s">
        <v>340</v>
      </c>
      <c r="D657" s="68" t="s">
        <v>722</v>
      </c>
    </row>
    <row r="658" spans="1:4">
      <c r="A658" s="63">
        <v>657</v>
      </c>
      <c r="B658" s="59" t="s">
        <v>308</v>
      </c>
      <c r="C658" s="59" t="s">
        <v>340</v>
      </c>
      <c r="D658" s="68" t="s">
        <v>723</v>
      </c>
    </row>
    <row r="659" spans="1:4">
      <c r="A659" s="63">
        <v>658</v>
      </c>
      <c r="B659" s="59" t="s">
        <v>308</v>
      </c>
      <c r="C659" s="59" t="s">
        <v>340</v>
      </c>
      <c r="D659" s="68" t="s">
        <v>724</v>
      </c>
    </row>
    <row r="660" spans="1:4">
      <c r="A660" s="63">
        <v>659</v>
      </c>
      <c r="B660" s="59" t="s">
        <v>308</v>
      </c>
      <c r="C660" s="59" t="s">
        <v>340</v>
      </c>
      <c r="D660" s="68" t="s">
        <v>724</v>
      </c>
    </row>
    <row r="661" spans="1:4">
      <c r="A661" s="63">
        <v>660</v>
      </c>
      <c r="B661" s="59" t="s">
        <v>308</v>
      </c>
      <c r="C661" s="59" t="s">
        <v>340</v>
      </c>
      <c r="D661" s="68" t="s">
        <v>724</v>
      </c>
    </row>
    <row r="662" spans="1:4">
      <c r="A662" s="63">
        <v>661</v>
      </c>
      <c r="B662" s="59" t="s">
        <v>308</v>
      </c>
      <c r="C662" s="59" t="s">
        <v>340</v>
      </c>
      <c r="D662" s="68" t="s">
        <v>724</v>
      </c>
    </row>
    <row r="663" spans="1:4">
      <c r="A663" s="63">
        <v>662</v>
      </c>
      <c r="B663" s="59" t="s">
        <v>308</v>
      </c>
      <c r="C663" s="59" t="s">
        <v>340</v>
      </c>
      <c r="D663" s="68" t="s">
        <v>725</v>
      </c>
    </row>
    <row r="664" spans="1:4">
      <c r="A664" s="63">
        <v>663</v>
      </c>
      <c r="B664" s="59" t="s">
        <v>308</v>
      </c>
      <c r="C664" s="59" t="s">
        <v>340</v>
      </c>
      <c r="D664" s="68" t="s">
        <v>725</v>
      </c>
    </row>
    <row r="665" spans="1:4">
      <c r="A665" s="63">
        <v>664</v>
      </c>
      <c r="B665" s="59" t="s">
        <v>308</v>
      </c>
      <c r="C665" s="59" t="s">
        <v>340</v>
      </c>
      <c r="D665" s="68" t="s">
        <v>726</v>
      </c>
    </row>
    <row r="666" spans="1:4">
      <c r="A666" s="63">
        <v>665</v>
      </c>
      <c r="B666" s="59" t="s">
        <v>308</v>
      </c>
      <c r="C666" s="59" t="s">
        <v>340</v>
      </c>
      <c r="D666" s="68" t="s">
        <v>726</v>
      </c>
    </row>
    <row r="667" spans="1:4">
      <c r="A667" s="63">
        <v>666</v>
      </c>
      <c r="B667" s="59" t="s">
        <v>308</v>
      </c>
      <c r="C667" s="59" t="s">
        <v>340</v>
      </c>
      <c r="D667" s="68" t="s">
        <v>726</v>
      </c>
    </row>
    <row r="668" spans="1:4">
      <c r="A668" s="63">
        <v>667</v>
      </c>
      <c r="B668" s="59" t="s">
        <v>311</v>
      </c>
      <c r="C668" s="59" t="s">
        <v>340</v>
      </c>
      <c r="D668" s="68" t="s">
        <v>726</v>
      </c>
    </row>
    <row r="669" spans="1:4">
      <c r="A669" s="63">
        <v>668</v>
      </c>
      <c r="B669" s="59" t="s">
        <v>309</v>
      </c>
      <c r="C669" s="59" t="s">
        <v>340</v>
      </c>
      <c r="D669" s="68" t="s">
        <v>727</v>
      </c>
    </row>
    <row r="670" spans="1:4">
      <c r="A670" s="63">
        <v>669</v>
      </c>
      <c r="B670" s="59" t="s">
        <v>308</v>
      </c>
      <c r="C670" s="59" t="s">
        <v>341</v>
      </c>
      <c r="D670" s="68" t="s">
        <v>728</v>
      </c>
    </row>
    <row r="671" spans="1:4">
      <c r="A671" s="63">
        <v>670</v>
      </c>
      <c r="B671" s="59" t="s">
        <v>311</v>
      </c>
      <c r="C671" s="59" t="s">
        <v>340</v>
      </c>
      <c r="D671" s="68" t="s">
        <v>729</v>
      </c>
    </row>
    <row r="672" spans="1:4">
      <c r="A672" s="63">
        <v>671</v>
      </c>
      <c r="B672" s="59" t="s">
        <v>309</v>
      </c>
      <c r="C672" s="59" t="s">
        <v>340</v>
      </c>
      <c r="D672" s="68" t="s">
        <v>730</v>
      </c>
    </row>
    <row r="673" spans="1:4">
      <c r="A673" s="63">
        <v>672</v>
      </c>
      <c r="B673" s="59" t="s">
        <v>309</v>
      </c>
      <c r="C673" s="59" t="s">
        <v>340</v>
      </c>
      <c r="D673" s="68" t="s">
        <v>731</v>
      </c>
    </row>
    <row r="674" spans="1:4">
      <c r="A674" s="63">
        <v>673</v>
      </c>
      <c r="B674" s="59" t="s">
        <v>308</v>
      </c>
      <c r="C674" s="59" t="s">
        <v>340</v>
      </c>
      <c r="D674" s="68" t="s">
        <v>732</v>
      </c>
    </row>
    <row r="675" spans="1:4">
      <c r="A675" s="63">
        <v>674</v>
      </c>
      <c r="B675" s="59" t="s">
        <v>310</v>
      </c>
      <c r="C675" s="59" t="s">
        <v>79</v>
      </c>
      <c r="D675" s="68" t="s">
        <v>733</v>
      </c>
    </row>
    <row r="676" spans="1:4">
      <c r="A676" s="63">
        <v>675</v>
      </c>
      <c r="B676" s="59" t="s">
        <v>308</v>
      </c>
      <c r="C676" s="59" t="s">
        <v>340</v>
      </c>
      <c r="D676" s="68" t="s">
        <v>733</v>
      </c>
    </row>
    <row r="677" spans="1:4">
      <c r="A677" s="63">
        <v>676</v>
      </c>
      <c r="B677" s="59" t="s">
        <v>308</v>
      </c>
      <c r="C677" s="59" t="s">
        <v>340</v>
      </c>
      <c r="D677" s="68" t="s">
        <v>733</v>
      </c>
    </row>
    <row r="678" spans="1:4">
      <c r="A678" s="63">
        <v>677</v>
      </c>
      <c r="B678" s="59" t="s">
        <v>316</v>
      </c>
      <c r="C678" s="59" t="s">
        <v>341</v>
      </c>
      <c r="D678" s="68" t="s">
        <v>734</v>
      </c>
    </row>
    <row r="679" spans="1:4">
      <c r="A679" s="63">
        <v>678</v>
      </c>
      <c r="B679" s="59" t="s">
        <v>308</v>
      </c>
      <c r="C679" s="59" t="s">
        <v>340</v>
      </c>
      <c r="D679" s="68" t="s">
        <v>734</v>
      </c>
    </row>
    <row r="680" spans="1:4">
      <c r="A680" s="63">
        <v>679</v>
      </c>
      <c r="B680" s="59" t="s">
        <v>308</v>
      </c>
      <c r="C680" s="59" t="s">
        <v>340</v>
      </c>
      <c r="D680" s="68" t="s">
        <v>735</v>
      </c>
    </row>
    <row r="681" spans="1:4">
      <c r="A681" s="63">
        <v>680</v>
      </c>
      <c r="B681" s="59" t="s">
        <v>309</v>
      </c>
      <c r="C681" s="59" t="s">
        <v>341</v>
      </c>
      <c r="D681" s="68" t="s">
        <v>735</v>
      </c>
    </row>
    <row r="682" spans="1:4">
      <c r="A682" s="63">
        <v>681</v>
      </c>
      <c r="B682" s="59" t="s">
        <v>308</v>
      </c>
      <c r="C682" s="59" t="s">
        <v>340</v>
      </c>
      <c r="D682" s="68" t="s">
        <v>735</v>
      </c>
    </row>
    <row r="683" spans="1:4">
      <c r="A683" s="63">
        <v>682</v>
      </c>
      <c r="B683" s="59" t="s">
        <v>308</v>
      </c>
      <c r="C683" s="59" t="s">
        <v>340</v>
      </c>
      <c r="D683" s="68" t="s">
        <v>735</v>
      </c>
    </row>
    <row r="684" spans="1:4">
      <c r="A684" s="63">
        <v>683</v>
      </c>
      <c r="B684" s="59" t="s">
        <v>308</v>
      </c>
      <c r="C684" s="59" t="s">
        <v>340</v>
      </c>
      <c r="D684" s="68" t="s">
        <v>736</v>
      </c>
    </row>
    <row r="685" spans="1:4">
      <c r="A685" s="63">
        <v>684</v>
      </c>
      <c r="B685" s="59" t="s">
        <v>308</v>
      </c>
      <c r="C685" s="59" t="s">
        <v>340</v>
      </c>
      <c r="D685" s="68" t="s">
        <v>736</v>
      </c>
    </row>
    <row r="686" spans="1:4">
      <c r="A686" s="63">
        <v>685</v>
      </c>
      <c r="B686" s="59" t="s">
        <v>308</v>
      </c>
      <c r="C686" s="59" t="s">
        <v>340</v>
      </c>
      <c r="D686" s="68" t="s">
        <v>736</v>
      </c>
    </row>
    <row r="687" spans="1:4">
      <c r="A687" s="63">
        <v>686</v>
      </c>
      <c r="B687" s="59" t="s">
        <v>308</v>
      </c>
      <c r="C687" s="59" t="s">
        <v>340</v>
      </c>
      <c r="D687" s="68" t="s">
        <v>737</v>
      </c>
    </row>
    <row r="688" spans="1:4">
      <c r="A688" s="63">
        <v>687</v>
      </c>
      <c r="B688" s="59" t="s">
        <v>308</v>
      </c>
      <c r="C688" s="59" t="s">
        <v>340</v>
      </c>
      <c r="D688" s="68" t="s">
        <v>737</v>
      </c>
    </row>
    <row r="689" spans="1:4">
      <c r="A689" s="63">
        <v>688</v>
      </c>
      <c r="B689" s="59" t="s">
        <v>308</v>
      </c>
      <c r="C689" s="59" t="s">
        <v>340</v>
      </c>
      <c r="D689" s="68" t="s">
        <v>737</v>
      </c>
    </row>
    <row r="690" spans="1:4">
      <c r="A690" s="63">
        <v>689</v>
      </c>
      <c r="B690" s="59" t="s">
        <v>308</v>
      </c>
      <c r="C690" s="59" t="s">
        <v>340</v>
      </c>
      <c r="D690" s="68" t="s">
        <v>738</v>
      </c>
    </row>
    <row r="691" spans="1:4">
      <c r="A691" s="63">
        <v>690</v>
      </c>
      <c r="B691" s="59" t="s">
        <v>321</v>
      </c>
      <c r="C691" s="59" t="s">
        <v>340</v>
      </c>
      <c r="D691" s="68" t="s">
        <v>738</v>
      </c>
    </row>
    <row r="692" spans="1:4">
      <c r="A692" s="63">
        <v>691</v>
      </c>
      <c r="B692" s="59" t="s">
        <v>308</v>
      </c>
      <c r="C692" s="59" t="s">
        <v>340</v>
      </c>
      <c r="D692" s="68" t="s">
        <v>739</v>
      </c>
    </row>
    <row r="693" spans="1:4">
      <c r="A693" s="63">
        <v>692</v>
      </c>
      <c r="B693" s="59" t="s">
        <v>308</v>
      </c>
      <c r="C693" s="59" t="s">
        <v>340</v>
      </c>
      <c r="D693" s="68" t="s">
        <v>740</v>
      </c>
    </row>
    <row r="694" spans="1:4">
      <c r="A694" s="63">
        <v>693</v>
      </c>
      <c r="B694" s="59" t="s">
        <v>310</v>
      </c>
      <c r="C694" s="59" t="s">
        <v>340</v>
      </c>
      <c r="D694" s="68" t="s">
        <v>740</v>
      </c>
    </row>
    <row r="695" spans="1:4">
      <c r="A695" s="63">
        <v>694</v>
      </c>
      <c r="B695" s="59" t="s">
        <v>311</v>
      </c>
      <c r="C695" s="59" t="s">
        <v>340</v>
      </c>
      <c r="D695" s="68" t="s">
        <v>740</v>
      </c>
    </row>
    <row r="696" spans="1:4">
      <c r="A696" s="63">
        <v>695</v>
      </c>
      <c r="B696" s="59" t="s">
        <v>308</v>
      </c>
      <c r="C696" s="59" t="s">
        <v>340</v>
      </c>
      <c r="D696" s="68" t="s">
        <v>741</v>
      </c>
    </row>
    <row r="697" spans="1:4">
      <c r="A697" s="63">
        <v>696</v>
      </c>
      <c r="B697" s="59" t="s">
        <v>309</v>
      </c>
      <c r="C697" s="59" t="s">
        <v>340</v>
      </c>
      <c r="D697" s="68" t="s">
        <v>742</v>
      </c>
    </row>
    <row r="698" spans="1:4">
      <c r="A698" s="63">
        <v>697</v>
      </c>
      <c r="B698" s="59" t="s">
        <v>308</v>
      </c>
      <c r="C698" s="59" t="s">
        <v>340</v>
      </c>
      <c r="D698" s="68" t="s">
        <v>743</v>
      </c>
    </row>
    <row r="699" spans="1:4">
      <c r="A699" s="63">
        <v>698</v>
      </c>
      <c r="B699" s="59" t="s">
        <v>308</v>
      </c>
      <c r="C699" s="59" t="s">
        <v>340</v>
      </c>
      <c r="D699" s="68" t="s">
        <v>743</v>
      </c>
    </row>
    <row r="700" spans="1:4">
      <c r="A700" s="63">
        <v>699</v>
      </c>
      <c r="B700" s="59" t="s">
        <v>308</v>
      </c>
      <c r="C700" s="59" t="s">
        <v>340</v>
      </c>
      <c r="D700" s="68" t="s">
        <v>744</v>
      </c>
    </row>
    <row r="701" spans="1:4">
      <c r="A701" s="63">
        <v>700</v>
      </c>
      <c r="B701" s="59" t="s">
        <v>314</v>
      </c>
      <c r="C701" s="59" t="s">
        <v>340</v>
      </c>
      <c r="D701" s="68" t="s">
        <v>745</v>
      </c>
    </row>
    <row r="702" spans="1:4">
      <c r="A702" s="63">
        <v>701</v>
      </c>
      <c r="B702" s="59" t="s">
        <v>308</v>
      </c>
      <c r="C702" s="59" t="s">
        <v>340</v>
      </c>
      <c r="D702" s="68" t="s">
        <v>745</v>
      </c>
    </row>
    <row r="703" spans="1:4">
      <c r="A703" s="63">
        <v>702</v>
      </c>
      <c r="B703" s="59" t="s">
        <v>309</v>
      </c>
      <c r="C703" s="59" t="s">
        <v>341</v>
      </c>
      <c r="D703" s="68" t="s">
        <v>746</v>
      </c>
    </row>
    <row r="704" spans="1:4">
      <c r="A704" s="63">
        <v>703</v>
      </c>
      <c r="B704" s="59" t="s">
        <v>308</v>
      </c>
      <c r="C704" s="59" t="s">
        <v>340</v>
      </c>
      <c r="D704" s="68" t="s">
        <v>747</v>
      </c>
    </row>
    <row r="705" spans="1:4">
      <c r="A705" s="63">
        <v>704</v>
      </c>
      <c r="B705" s="59" t="s">
        <v>308</v>
      </c>
      <c r="C705" s="59" t="s">
        <v>340</v>
      </c>
      <c r="D705" s="68" t="s">
        <v>748</v>
      </c>
    </row>
    <row r="706" spans="1:4">
      <c r="A706" s="63">
        <v>705</v>
      </c>
      <c r="B706" s="59" t="s">
        <v>308</v>
      </c>
      <c r="C706" s="59" t="s">
        <v>340</v>
      </c>
      <c r="D706" s="68" t="s">
        <v>749</v>
      </c>
    </row>
    <row r="707" spans="1:4">
      <c r="A707" s="63">
        <v>706</v>
      </c>
      <c r="B707" s="59" t="s">
        <v>308</v>
      </c>
      <c r="C707" s="59" t="s">
        <v>340</v>
      </c>
      <c r="D707" s="68" t="s">
        <v>750</v>
      </c>
    </row>
    <row r="708" spans="1:4">
      <c r="A708" s="63">
        <v>707</v>
      </c>
      <c r="B708" s="59" t="s">
        <v>310</v>
      </c>
      <c r="C708" s="59" t="s">
        <v>340</v>
      </c>
      <c r="D708" s="68" t="s">
        <v>750</v>
      </c>
    </row>
    <row r="709" spans="1:4">
      <c r="A709" s="63">
        <v>708</v>
      </c>
      <c r="B709" s="59" t="s">
        <v>308</v>
      </c>
      <c r="C709" s="59" t="s">
        <v>340</v>
      </c>
      <c r="D709" s="68" t="s">
        <v>750</v>
      </c>
    </row>
    <row r="710" spans="1:4">
      <c r="A710" s="63">
        <v>709</v>
      </c>
      <c r="B710" s="59" t="s">
        <v>308</v>
      </c>
      <c r="C710" s="59" t="s">
        <v>340</v>
      </c>
      <c r="D710" s="68" t="s">
        <v>751</v>
      </c>
    </row>
    <row r="711" spans="1:4">
      <c r="A711" s="63">
        <v>710</v>
      </c>
      <c r="B711" s="59" t="s">
        <v>310</v>
      </c>
      <c r="C711" s="59" t="s">
        <v>340</v>
      </c>
      <c r="D711" s="68" t="s">
        <v>751</v>
      </c>
    </row>
    <row r="712" spans="1:4">
      <c r="A712" s="63">
        <v>711</v>
      </c>
      <c r="B712" s="59" t="s">
        <v>308</v>
      </c>
      <c r="C712" s="59" t="s">
        <v>340</v>
      </c>
      <c r="D712" s="68" t="s">
        <v>752</v>
      </c>
    </row>
    <row r="713" spans="1:4">
      <c r="A713" s="63">
        <v>712</v>
      </c>
      <c r="B713" s="59" t="s">
        <v>310</v>
      </c>
      <c r="C713" s="59" t="s">
        <v>340</v>
      </c>
      <c r="D713" s="68" t="s">
        <v>752</v>
      </c>
    </row>
    <row r="714" spans="1:4">
      <c r="A714" s="63">
        <v>713</v>
      </c>
      <c r="B714" s="59" t="s">
        <v>308</v>
      </c>
      <c r="C714" s="59" t="s">
        <v>340</v>
      </c>
      <c r="D714" s="68" t="s">
        <v>752</v>
      </c>
    </row>
    <row r="715" spans="1:4">
      <c r="A715" s="63">
        <v>714</v>
      </c>
      <c r="B715" s="59" t="s">
        <v>308</v>
      </c>
      <c r="C715" s="59" t="s">
        <v>340</v>
      </c>
      <c r="D715" s="68" t="s">
        <v>753</v>
      </c>
    </row>
    <row r="716" spans="1:4">
      <c r="A716" s="63">
        <v>715</v>
      </c>
      <c r="B716" s="59" t="s">
        <v>308</v>
      </c>
      <c r="C716" s="59" t="s">
        <v>340</v>
      </c>
      <c r="D716" s="68" t="s">
        <v>753</v>
      </c>
    </row>
    <row r="717" spans="1:4">
      <c r="A717" s="63">
        <v>716</v>
      </c>
      <c r="B717" s="59" t="s">
        <v>308</v>
      </c>
      <c r="C717" s="59" t="s">
        <v>340</v>
      </c>
      <c r="D717" s="68" t="s">
        <v>754</v>
      </c>
    </row>
    <row r="718" spans="1:4">
      <c r="A718" s="63">
        <v>717</v>
      </c>
      <c r="B718" s="59" t="s">
        <v>309</v>
      </c>
      <c r="C718" s="59" t="s">
        <v>340</v>
      </c>
      <c r="D718" s="68" t="s">
        <v>754</v>
      </c>
    </row>
    <row r="719" spans="1:4">
      <c r="A719" s="63">
        <v>718</v>
      </c>
      <c r="B719" s="59" t="s">
        <v>313</v>
      </c>
      <c r="C719" s="59" t="s">
        <v>340</v>
      </c>
      <c r="D719" s="68" t="s">
        <v>755</v>
      </c>
    </row>
    <row r="720" spans="1:4">
      <c r="A720" s="63">
        <v>719</v>
      </c>
      <c r="B720" s="59" t="s">
        <v>308</v>
      </c>
      <c r="C720" s="59" t="s">
        <v>340</v>
      </c>
      <c r="D720" s="68" t="s">
        <v>755</v>
      </c>
    </row>
    <row r="721" spans="1:4">
      <c r="A721" s="63">
        <v>720</v>
      </c>
      <c r="B721" s="59" t="s">
        <v>308</v>
      </c>
      <c r="C721" s="59" t="s">
        <v>340</v>
      </c>
      <c r="D721" s="68" t="s">
        <v>755</v>
      </c>
    </row>
    <row r="722" spans="1:4">
      <c r="A722" s="63">
        <v>721</v>
      </c>
      <c r="B722" s="59" t="s">
        <v>313</v>
      </c>
      <c r="C722" s="59" t="s">
        <v>340</v>
      </c>
      <c r="D722" s="68" t="s">
        <v>756</v>
      </c>
    </row>
    <row r="723" spans="1:4">
      <c r="A723" s="63">
        <v>722</v>
      </c>
      <c r="B723" s="59" t="s">
        <v>314</v>
      </c>
      <c r="C723" s="59" t="s">
        <v>340</v>
      </c>
      <c r="D723" s="68" t="s">
        <v>757</v>
      </c>
    </row>
    <row r="724" spans="1:4">
      <c r="A724" s="63">
        <v>723</v>
      </c>
      <c r="B724" s="59" t="s">
        <v>308</v>
      </c>
      <c r="C724" s="59" t="s">
        <v>341</v>
      </c>
      <c r="D724" s="68" t="s">
        <v>757</v>
      </c>
    </row>
    <row r="725" spans="1:4">
      <c r="A725" s="63">
        <v>724</v>
      </c>
      <c r="B725" s="59" t="s">
        <v>309</v>
      </c>
      <c r="C725" s="59" t="s">
        <v>341</v>
      </c>
      <c r="D725" s="68" t="s">
        <v>758</v>
      </c>
    </row>
    <row r="726" spans="1:4">
      <c r="A726" s="63">
        <v>725</v>
      </c>
      <c r="B726" s="59" t="s">
        <v>311</v>
      </c>
      <c r="C726" s="59" t="s">
        <v>340</v>
      </c>
      <c r="D726" s="68" t="s">
        <v>759</v>
      </c>
    </row>
    <row r="727" spans="1:4">
      <c r="A727" s="63">
        <v>726</v>
      </c>
      <c r="B727" s="59" t="s">
        <v>309</v>
      </c>
      <c r="C727" s="59" t="s">
        <v>340</v>
      </c>
      <c r="D727" s="68" t="s">
        <v>759</v>
      </c>
    </row>
    <row r="728" spans="1:4">
      <c r="A728" s="63">
        <v>727</v>
      </c>
      <c r="B728" s="59" t="s">
        <v>311</v>
      </c>
      <c r="C728" s="59" t="s">
        <v>340</v>
      </c>
      <c r="D728" s="68" t="s">
        <v>759</v>
      </c>
    </row>
    <row r="729" spans="1:4">
      <c r="A729" s="63">
        <v>728</v>
      </c>
      <c r="B729" s="59" t="s">
        <v>310</v>
      </c>
      <c r="C729" s="59" t="s">
        <v>340</v>
      </c>
      <c r="D729" s="68" t="s">
        <v>760</v>
      </c>
    </row>
    <row r="730" spans="1:4">
      <c r="A730" s="63">
        <v>729</v>
      </c>
      <c r="B730" s="59" t="s">
        <v>308</v>
      </c>
      <c r="C730" s="59" t="s">
        <v>340</v>
      </c>
      <c r="D730" s="68" t="s">
        <v>761</v>
      </c>
    </row>
    <row r="731" spans="1:4">
      <c r="A731" s="63">
        <v>730</v>
      </c>
      <c r="B731" s="59" t="s">
        <v>309</v>
      </c>
      <c r="C731" s="59" t="s">
        <v>340</v>
      </c>
      <c r="D731" s="68" t="s">
        <v>761</v>
      </c>
    </row>
    <row r="732" spans="1:4">
      <c r="A732" s="63">
        <v>731</v>
      </c>
      <c r="B732" s="59" t="s">
        <v>308</v>
      </c>
      <c r="C732" s="59" t="s">
        <v>340</v>
      </c>
      <c r="D732" s="68" t="s">
        <v>762</v>
      </c>
    </row>
    <row r="733" spans="1:4">
      <c r="A733" s="63">
        <v>732</v>
      </c>
      <c r="B733" s="59" t="s">
        <v>308</v>
      </c>
      <c r="C733" s="59" t="s">
        <v>340</v>
      </c>
      <c r="D733" s="68" t="s">
        <v>763</v>
      </c>
    </row>
    <row r="734" spans="1:4">
      <c r="A734" s="63">
        <v>733</v>
      </c>
      <c r="B734" s="59" t="s">
        <v>309</v>
      </c>
      <c r="C734" s="59" t="s">
        <v>340</v>
      </c>
      <c r="D734" s="68" t="s">
        <v>763</v>
      </c>
    </row>
    <row r="735" spans="1:4">
      <c r="A735" s="63">
        <v>734</v>
      </c>
      <c r="B735" s="59" t="s">
        <v>308</v>
      </c>
      <c r="C735" s="59" t="s">
        <v>340</v>
      </c>
      <c r="D735" s="68" t="s">
        <v>763</v>
      </c>
    </row>
    <row r="736" spans="1:4">
      <c r="A736" s="63">
        <v>735</v>
      </c>
      <c r="B736" s="59" t="s">
        <v>309</v>
      </c>
      <c r="C736" s="59" t="s">
        <v>340</v>
      </c>
      <c r="D736" s="68" t="s">
        <v>763</v>
      </c>
    </row>
    <row r="737" spans="1:4">
      <c r="A737" s="63">
        <v>736</v>
      </c>
      <c r="B737" s="59" t="s">
        <v>309</v>
      </c>
      <c r="C737" s="59" t="s">
        <v>340</v>
      </c>
      <c r="D737" s="68" t="s">
        <v>764</v>
      </c>
    </row>
    <row r="738" spans="1:4">
      <c r="A738" s="63">
        <v>737</v>
      </c>
      <c r="B738" s="59" t="s">
        <v>310</v>
      </c>
      <c r="C738" s="59" t="s">
        <v>340</v>
      </c>
      <c r="D738" s="68" t="s">
        <v>764</v>
      </c>
    </row>
    <row r="739" spans="1:4">
      <c r="A739" s="63">
        <v>738</v>
      </c>
      <c r="B739" s="59" t="s">
        <v>309</v>
      </c>
      <c r="C739" s="59" t="s">
        <v>340</v>
      </c>
      <c r="D739" s="68" t="s">
        <v>765</v>
      </c>
    </row>
    <row r="740" spans="1:4">
      <c r="A740" s="63">
        <v>739</v>
      </c>
      <c r="B740" s="59" t="s">
        <v>309</v>
      </c>
      <c r="C740" s="59" t="s">
        <v>340</v>
      </c>
      <c r="D740" s="68" t="s">
        <v>766</v>
      </c>
    </row>
    <row r="741" spans="1:4">
      <c r="A741" s="63">
        <v>740</v>
      </c>
      <c r="B741" s="59" t="s">
        <v>308</v>
      </c>
      <c r="C741" s="59" t="s">
        <v>340</v>
      </c>
      <c r="D741" s="68" t="s">
        <v>767</v>
      </c>
    </row>
    <row r="742" spans="1:4">
      <c r="A742" s="63">
        <v>741</v>
      </c>
      <c r="B742" s="59" t="s">
        <v>308</v>
      </c>
      <c r="C742" s="59" t="s">
        <v>340</v>
      </c>
      <c r="D742" s="68" t="s">
        <v>768</v>
      </c>
    </row>
    <row r="743" spans="1:4">
      <c r="A743" s="63">
        <v>742</v>
      </c>
      <c r="B743" s="59" t="s">
        <v>308</v>
      </c>
      <c r="C743" s="59" t="s">
        <v>340</v>
      </c>
      <c r="D743" s="68" t="s">
        <v>768</v>
      </c>
    </row>
    <row r="744" spans="1:4">
      <c r="A744" s="63">
        <v>743</v>
      </c>
      <c r="B744" s="59" t="s">
        <v>308</v>
      </c>
      <c r="C744" s="59" t="s">
        <v>340</v>
      </c>
      <c r="D744" s="68" t="s">
        <v>768</v>
      </c>
    </row>
    <row r="745" spans="1:4">
      <c r="A745" s="63">
        <v>744</v>
      </c>
      <c r="B745" s="59" t="s">
        <v>308</v>
      </c>
      <c r="C745" s="59" t="s">
        <v>340</v>
      </c>
      <c r="D745" s="68" t="s">
        <v>768</v>
      </c>
    </row>
    <row r="746" spans="1:4">
      <c r="A746" s="63">
        <v>745</v>
      </c>
      <c r="B746" s="59" t="s">
        <v>308</v>
      </c>
      <c r="C746" s="59" t="s">
        <v>340</v>
      </c>
      <c r="D746" s="68" t="s">
        <v>768</v>
      </c>
    </row>
    <row r="747" spans="1:4">
      <c r="A747" s="63">
        <v>746</v>
      </c>
      <c r="B747" s="59" t="s">
        <v>309</v>
      </c>
      <c r="C747" s="59" t="s">
        <v>341</v>
      </c>
      <c r="D747" s="68" t="s">
        <v>769</v>
      </c>
    </row>
    <row r="748" spans="1:4">
      <c r="A748" s="63">
        <v>747</v>
      </c>
      <c r="B748" s="59" t="s">
        <v>308</v>
      </c>
      <c r="C748" s="59" t="s">
        <v>341</v>
      </c>
      <c r="D748" s="68" t="s">
        <v>769</v>
      </c>
    </row>
    <row r="749" spans="1:4">
      <c r="A749" s="63">
        <v>748</v>
      </c>
      <c r="B749" s="59" t="s">
        <v>316</v>
      </c>
      <c r="C749" s="59" t="s">
        <v>341</v>
      </c>
      <c r="D749" s="68" t="s">
        <v>770</v>
      </c>
    </row>
    <row r="750" spans="1:4">
      <c r="A750" s="63">
        <v>749</v>
      </c>
      <c r="B750" s="59" t="s">
        <v>308</v>
      </c>
      <c r="C750" s="59" t="s">
        <v>340</v>
      </c>
      <c r="D750" s="68" t="s">
        <v>770</v>
      </c>
    </row>
    <row r="751" spans="1:4">
      <c r="A751" s="63">
        <v>750</v>
      </c>
      <c r="B751" s="59" t="s">
        <v>308</v>
      </c>
      <c r="C751" s="59" t="s">
        <v>340</v>
      </c>
      <c r="D751" s="68" t="s">
        <v>771</v>
      </c>
    </row>
    <row r="752" spans="1:4">
      <c r="A752" s="63">
        <v>751</v>
      </c>
      <c r="B752" s="59" t="s">
        <v>310</v>
      </c>
      <c r="C752" s="59" t="s">
        <v>340</v>
      </c>
      <c r="D752" s="68" t="s">
        <v>771</v>
      </c>
    </row>
    <row r="753" spans="1:4">
      <c r="A753" s="63">
        <v>752</v>
      </c>
      <c r="B753" s="59" t="s">
        <v>308</v>
      </c>
      <c r="C753" s="59" t="s">
        <v>340</v>
      </c>
      <c r="D753" s="68" t="s">
        <v>771</v>
      </c>
    </row>
    <row r="754" spans="1:4">
      <c r="A754" s="63">
        <v>753</v>
      </c>
      <c r="B754" s="59" t="s">
        <v>314</v>
      </c>
      <c r="C754" s="59" t="s">
        <v>341</v>
      </c>
      <c r="D754" s="68" t="s">
        <v>772</v>
      </c>
    </row>
    <row r="755" spans="1:4">
      <c r="A755" s="63">
        <v>754</v>
      </c>
      <c r="B755" s="59" t="s">
        <v>308</v>
      </c>
      <c r="C755" s="59" t="s">
        <v>340</v>
      </c>
      <c r="D755" s="68" t="s">
        <v>772</v>
      </c>
    </row>
    <row r="756" spans="1:4">
      <c r="A756" s="63">
        <v>755</v>
      </c>
      <c r="B756" s="59" t="s">
        <v>308</v>
      </c>
      <c r="C756" s="59" t="s">
        <v>340</v>
      </c>
      <c r="D756" s="68" t="s">
        <v>772</v>
      </c>
    </row>
    <row r="757" spans="1:4">
      <c r="A757" s="63">
        <v>756</v>
      </c>
      <c r="B757" s="59" t="s">
        <v>308</v>
      </c>
      <c r="C757" s="59" t="s">
        <v>340</v>
      </c>
      <c r="D757" s="68" t="s">
        <v>773</v>
      </c>
    </row>
    <row r="758" spans="1:4">
      <c r="A758" s="63">
        <v>757</v>
      </c>
      <c r="B758" s="59" t="s">
        <v>309</v>
      </c>
      <c r="C758" s="59" t="s">
        <v>340</v>
      </c>
      <c r="D758" s="68" t="s">
        <v>773</v>
      </c>
    </row>
    <row r="759" spans="1:4">
      <c r="A759" s="63">
        <v>758</v>
      </c>
      <c r="B759" s="59" t="s">
        <v>319</v>
      </c>
      <c r="C759" s="59" t="s">
        <v>340</v>
      </c>
      <c r="D759" s="68" t="s">
        <v>773</v>
      </c>
    </row>
    <row r="760" spans="1:4">
      <c r="A760" s="63">
        <v>759</v>
      </c>
      <c r="B760" s="59" t="s">
        <v>309</v>
      </c>
      <c r="C760" s="59" t="s">
        <v>340</v>
      </c>
      <c r="D760" s="68" t="s">
        <v>774</v>
      </c>
    </row>
    <row r="761" spans="1:4">
      <c r="A761" s="63">
        <v>760</v>
      </c>
      <c r="B761" s="59" t="s">
        <v>309</v>
      </c>
      <c r="C761" s="59" t="s">
        <v>340</v>
      </c>
      <c r="D761" s="68" t="s">
        <v>774</v>
      </c>
    </row>
    <row r="762" spans="1:4">
      <c r="A762" s="63">
        <v>761</v>
      </c>
      <c r="B762" s="59" t="s">
        <v>309</v>
      </c>
      <c r="C762" s="59" t="s">
        <v>340</v>
      </c>
      <c r="D762" s="68" t="s">
        <v>775</v>
      </c>
    </row>
    <row r="763" spans="1:4">
      <c r="A763" s="63">
        <v>762</v>
      </c>
      <c r="B763" s="59" t="s">
        <v>308</v>
      </c>
      <c r="C763" s="59" t="s">
        <v>340</v>
      </c>
      <c r="D763" s="68" t="s">
        <v>775</v>
      </c>
    </row>
    <row r="764" spans="1:4">
      <c r="A764" s="63">
        <v>763</v>
      </c>
      <c r="B764" s="59" t="s">
        <v>308</v>
      </c>
      <c r="C764" s="59" t="s">
        <v>340</v>
      </c>
      <c r="D764" s="68" t="s">
        <v>776</v>
      </c>
    </row>
    <row r="765" spans="1:4">
      <c r="A765" s="63">
        <v>764</v>
      </c>
      <c r="B765" s="59" t="s">
        <v>308</v>
      </c>
      <c r="C765" s="59" t="s">
        <v>340</v>
      </c>
      <c r="D765" s="68" t="s">
        <v>777</v>
      </c>
    </row>
    <row r="766" spans="1:4">
      <c r="A766" s="63">
        <v>765</v>
      </c>
      <c r="B766" s="59" t="s">
        <v>308</v>
      </c>
      <c r="C766" s="59" t="s">
        <v>340</v>
      </c>
      <c r="D766" s="68" t="s">
        <v>777</v>
      </c>
    </row>
    <row r="767" spans="1:4">
      <c r="A767" s="63">
        <v>766</v>
      </c>
      <c r="B767" s="59" t="s">
        <v>309</v>
      </c>
      <c r="C767" s="59" t="s">
        <v>340</v>
      </c>
      <c r="D767" s="68" t="s">
        <v>777</v>
      </c>
    </row>
    <row r="768" spans="1:4">
      <c r="A768" s="63">
        <v>767</v>
      </c>
      <c r="B768" s="59" t="s">
        <v>308</v>
      </c>
      <c r="C768" s="59" t="s">
        <v>340</v>
      </c>
      <c r="D768" s="68" t="s">
        <v>777</v>
      </c>
    </row>
    <row r="769" spans="1:4">
      <c r="A769" s="63">
        <v>768</v>
      </c>
      <c r="B769" s="59" t="s">
        <v>308</v>
      </c>
      <c r="C769" s="59" t="s">
        <v>340</v>
      </c>
      <c r="D769" s="68" t="s">
        <v>778</v>
      </c>
    </row>
    <row r="770" spans="1:4">
      <c r="A770" s="63">
        <v>769</v>
      </c>
      <c r="B770" s="59" t="s">
        <v>309</v>
      </c>
      <c r="C770" s="59" t="s">
        <v>340</v>
      </c>
      <c r="D770" s="68" t="s">
        <v>779</v>
      </c>
    </row>
    <row r="771" spans="1:4">
      <c r="A771" s="63">
        <v>770</v>
      </c>
      <c r="B771" s="59" t="s">
        <v>308</v>
      </c>
      <c r="C771" s="59" t="s">
        <v>340</v>
      </c>
      <c r="D771" s="68" t="s">
        <v>780</v>
      </c>
    </row>
    <row r="772" spans="1:4">
      <c r="A772" s="63">
        <v>771</v>
      </c>
      <c r="B772" s="59" t="s">
        <v>308</v>
      </c>
      <c r="C772" s="59" t="s">
        <v>340</v>
      </c>
      <c r="D772" s="68" t="s">
        <v>781</v>
      </c>
    </row>
    <row r="773" spans="1:4">
      <c r="A773" s="63">
        <v>772</v>
      </c>
      <c r="B773" s="59" t="s">
        <v>310</v>
      </c>
      <c r="C773" s="59" t="s">
        <v>340</v>
      </c>
      <c r="D773" s="68" t="s">
        <v>781</v>
      </c>
    </row>
    <row r="774" spans="1:4">
      <c r="A774" s="63">
        <v>773</v>
      </c>
      <c r="B774" s="59" t="s">
        <v>308</v>
      </c>
      <c r="C774" s="59" t="s">
        <v>340</v>
      </c>
      <c r="D774" s="68" t="s">
        <v>782</v>
      </c>
    </row>
    <row r="775" spans="1:4">
      <c r="A775" s="63">
        <v>774</v>
      </c>
      <c r="B775" s="59" t="s">
        <v>310</v>
      </c>
      <c r="C775" s="59" t="s">
        <v>340</v>
      </c>
      <c r="D775" s="68" t="s">
        <v>782</v>
      </c>
    </row>
    <row r="776" spans="1:4">
      <c r="A776" s="63">
        <v>775</v>
      </c>
      <c r="B776" s="59" t="s">
        <v>308</v>
      </c>
      <c r="C776" s="59" t="s">
        <v>340</v>
      </c>
      <c r="D776" s="68" t="s">
        <v>782</v>
      </c>
    </row>
    <row r="777" spans="1:4">
      <c r="A777" s="63">
        <v>776</v>
      </c>
      <c r="B777" s="59" t="s">
        <v>308</v>
      </c>
      <c r="C777" s="59" t="s">
        <v>340</v>
      </c>
      <c r="D777" s="68" t="s">
        <v>783</v>
      </c>
    </row>
    <row r="778" spans="1:4">
      <c r="A778" s="63">
        <v>777</v>
      </c>
      <c r="B778" s="59" t="s">
        <v>308</v>
      </c>
      <c r="C778" s="59" t="s">
        <v>340</v>
      </c>
      <c r="D778" s="68" t="s">
        <v>784</v>
      </c>
    </row>
    <row r="779" spans="1:4">
      <c r="A779" s="63">
        <v>778</v>
      </c>
      <c r="B779" s="59" t="s">
        <v>308</v>
      </c>
      <c r="C779" s="59" t="s">
        <v>340</v>
      </c>
      <c r="D779" s="68" t="s">
        <v>784</v>
      </c>
    </row>
    <row r="780" spans="1:4">
      <c r="A780" s="63">
        <v>779</v>
      </c>
      <c r="B780" s="59" t="s">
        <v>308</v>
      </c>
      <c r="C780" s="59" t="s">
        <v>340</v>
      </c>
      <c r="D780" s="68" t="s">
        <v>784</v>
      </c>
    </row>
    <row r="781" spans="1:4">
      <c r="A781" s="63">
        <v>780</v>
      </c>
      <c r="B781" s="59" t="s">
        <v>308</v>
      </c>
      <c r="C781" s="59" t="s">
        <v>340</v>
      </c>
      <c r="D781" s="68" t="s">
        <v>785</v>
      </c>
    </row>
    <row r="782" spans="1:4">
      <c r="A782" s="63">
        <v>781</v>
      </c>
      <c r="B782" s="59" t="s">
        <v>308</v>
      </c>
      <c r="C782" s="59" t="s">
        <v>340</v>
      </c>
      <c r="D782" s="68" t="s">
        <v>785</v>
      </c>
    </row>
    <row r="783" spans="1:4">
      <c r="A783" s="63">
        <v>782</v>
      </c>
      <c r="B783" s="59" t="s">
        <v>308</v>
      </c>
      <c r="C783" s="59" t="s">
        <v>340</v>
      </c>
      <c r="D783" s="68" t="s">
        <v>786</v>
      </c>
    </row>
    <row r="784" spans="1:4">
      <c r="A784" s="63">
        <v>783</v>
      </c>
      <c r="B784" s="59" t="s">
        <v>308</v>
      </c>
      <c r="C784" s="59" t="s">
        <v>340</v>
      </c>
      <c r="D784" s="68" t="s">
        <v>786</v>
      </c>
    </row>
    <row r="785" spans="1:4">
      <c r="A785" s="63">
        <v>784</v>
      </c>
      <c r="B785" s="59" t="s">
        <v>308</v>
      </c>
      <c r="C785" s="59" t="s">
        <v>340</v>
      </c>
      <c r="D785" s="68" t="s">
        <v>787</v>
      </c>
    </row>
    <row r="786" spans="1:4">
      <c r="A786" s="63">
        <v>785</v>
      </c>
      <c r="B786" s="59" t="s">
        <v>309</v>
      </c>
      <c r="C786" s="59" t="s">
        <v>340</v>
      </c>
      <c r="D786" s="68" t="s">
        <v>788</v>
      </c>
    </row>
    <row r="787" spans="1:4">
      <c r="A787" s="63">
        <v>786</v>
      </c>
      <c r="B787" s="59" t="s">
        <v>308</v>
      </c>
      <c r="C787" s="59" t="s">
        <v>340</v>
      </c>
      <c r="D787" s="68" t="s">
        <v>788</v>
      </c>
    </row>
    <row r="788" spans="1:4">
      <c r="A788" s="63">
        <v>787</v>
      </c>
      <c r="B788" s="59" t="s">
        <v>308</v>
      </c>
      <c r="C788" s="59" t="s">
        <v>340</v>
      </c>
      <c r="D788" s="68" t="s">
        <v>789</v>
      </c>
    </row>
    <row r="789" spans="1:4">
      <c r="A789" s="63">
        <v>788</v>
      </c>
      <c r="B789" s="59" t="s">
        <v>308</v>
      </c>
      <c r="C789" s="59" t="s">
        <v>340</v>
      </c>
      <c r="D789" s="68" t="s">
        <v>790</v>
      </c>
    </row>
    <row r="790" spans="1:4">
      <c r="A790" s="63">
        <v>789</v>
      </c>
      <c r="B790" s="59" t="s">
        <v>308</v>
      </c>
      <c r="C790" s="59" t="s">
        <v>340</v>
      </c>
      <c r="D790" s="68" t="s">
        <v>790</v>
      </c>
    </row>
    <row r="791" spans="1:4">
      <c r="A791" s="63">
        <v>790</v>
      </c>
      <c r="B791" s="59" t="s">
        <v>308</v>
      </c>
      <c r="C791" s="59" t="s">
        <v>340</v>
      </c>
      <c r="D791" s="68" t="s">
        <v>791</v>
      </c>
    </row>
    <row r="792" spans="1:4">
      <c r="A792" s="63">
        <v>791</v>
      </c>
      <c r="B792" s="59" t="s">
        <v>308</v>
      </c>
      <c r="C792" s="59" t="s">
        <v>340</v>
      </c>
      <c r="D792" s="68" t="s">
        <v>791</v>
      </c>
    </row>
    <row r="793" spans="1:4">
      <c r="A793" s="63">
        <v>792</v>
      </c>
      <c r="B793" s="59" t="s">
        <v>308</v>
      </c>
      <c r="C793" s="59" t="s">
        <v>340</v>
      </c>
      <c r="D793" s="68" t="s">
        <v>792</v>
      </c>
    </row>
    <row r="794" spans="1:4">
      <c r="A794" s="63">
        <v>793</v>
      </c>
      <c r="B794" s="59" t="s">
        <v>309</v>
      </c>
      <c r="C794" s="59" t="s">
        <v>340</v>
      </c>
      <c r="D794" s="68" t="s">
        <v>792</v>
      </c>
    </row>
    <row r="795" spans="1:4">
      <c r="A795" s="63">
        <v>794</v>
      </c>
      <c r="B795" s="59" t="s">
        <v>308</v>
      </c>
      <c r="C795" s="59" t="s">
        <v>340</v>
      </c>
      <c r="D795" s="68" t="s">
        <v>793</v>
      </c>
    </row>
    <row r="796" spans="1:4">
      <c r="A796" s="63">
        <v>795</v>
      </c>
      <c r="B796" s="59" t="s">
        <v>310</v>
      </c>
      <c r="C796" s="59" t="s">
        <v>340</v>
      </c>
      <c r="D796" s="68" t="s">
        <v>793</v>
      </c>
    </row>
    <row r="797" spans="1:4">
      <c r="A797" s="63">
        <v>796</v>
      </c>
      <c r="B797" s="59" t="s">
        <v>310</v>
      </c>
      <c r="C797" s="59" t="s">
        <v>341</v>
      </c>
      <c r="D797" s="68" t="s">
        <v>794</v>
      </c>
    </row>
    <row r="798" spans="1:4">
      <c r="A798" s="63">
        <v>797</v>
      </c>
      <c r="B798" s="59" t="s">
        <v>308</v>
      </c>
      <c r="C798" s="59" t="s">
        <v>340</v>
      </c>
      <c r="D798" s="68" t="s">
        <v>794</v>
      </c>
    </row>
    <row r="799" spans="1:4">
      <c r="A799" s="63">
        <v>798</v>
      </c>
      <c r="B799" s="59" t="s">
        <v>308</v>
      </c>
      <c r="C799" s="59" t="s">
        <v>340</v>
      </c>
      <c r="D799" s="68" t="s">
        <v>795</v>
      </c>
    </row>
    <row r="800" spans="1:4">
      <c r="A800" s="63">
        <v>799</v>
      </c>
      <c r="B800" s="59" t="s">
        <v>309</v>
      </c>
      <c r="C800" s="59" t="s">
        <v>341</v>
      </c>
      <c r="D800" s="68" t="s">
        <v>795</v>
      </c>
    </row>
    <row r="801" spans="1:4">
      <c r="A801" s="63">
        <v>800</v>
      </c>
      <c r="B801" s="59" t="s">
        <v>314</v>
      </c>
      <c r="C801" s="59" t="s">
        <v>340</v>
      </c>
      <c r="D801" s="68" t="s">
        <v>796</v>
      </c>
    </row>
    <row r="802" spans="1:4">
      <c r="A802" s="63">
        <v>801</v>
      </c>
      <c r="B802" s="59" t="s">
        <v>316</v>
      </c>
      <c r="C802" s="59" t="s">
        <v>341</v>
      </c>
      <c r="D802" s="68" t="s">
        <v>796</v>
      </c>
    </row>
    <row r="803" spans="1:4">
      <c r="A803" s="63">
        <v>802</v>
      </c>
      <c r="B803" s="59" t="s">
        <v>310</v>
      </c>
      <c r="C803" s="59" t="s">
        <v>340</v>
      </c>
      <c r="D803" s="68" t="s">
        <v>797</v>
      </c>
    </row>
    <row r="804" spans="1:4">
      <c r="A804" s="63">
        <v>803</v>
      </c>
      <c r="B804" s="59" t="s">
        <v>308</v>
      </c>
      <c r="C804" s="59" t="s">
        <v>340</v>
      </c>
      <c r="D804" s="68" t="s">
        <v>798</v>
      </c>
    </row>
    <row r="805" spans="1:4">
      <c r="A805" s="63">
        <v>804</v>
      </c>
      <c r="B805" s="59" t="s">
        <v>309</v>
      </c>
      <c r="C805" s="59" t="s">
        <v>340</v>
      </c>
      <c r="D805" s="68" t="s">
        <v>799</v>
      </c>
    </row>
    <row r="806" spans="1:4">
      <c r="A806" s="63">
        <v>805</v>
      </c>
      <c r="B806" s="59" t="s">
        <v>308</v>
      </c>
      <c r="C806" s="59" t="s">
        <v>340</v>
      </c>
      <c r="D806" s="68" t="s">
        <v>800</v>
      </c>
    </row>
    <row r="807" spans="1:4">
      <c r="A807" s="63">
        <v>806</v>
      </c>
      <c r="B807" s="59" t="s">
        <v>308</v>
      </c>
      <c r="C807" s="59" t="s">
        <v>340</v>
      </c>
      <c r="D807" s="68" t="s">
        <v>801</v>
      </c>
    </row>
    <row r="808" spans="1:4">
      <c r="A808" s="63">
        <v>807</v>
      </c>
      <c r="B808" s="59" t="s">
        <v>318</v>
      </c>
      <c r="C808" s="59" t="s">
        <v>340</v>
      </c>
      <c r="D808" s="68" t="s">
        <v>801</v>
      </c>
    </row>
    <row r="809" spans="1:4">
      <c r="A809" s="63">
        <v>808</v>
      </c>
      <c r="B809" s="59" t="s">
        <v>308</v>
      </c>
      <c r="C809" s="59" t="s">
        <v>340</v>
      </c>
      <c r="D809" s="68" t="s">
        <v>802</v>
      </c>
    </row>
    <row r="810" spans="1:4">
      <c r="A810" s="63">
        <v>809</v>
      </c>
      <c r="B810" s="59" t="s">
        <v>308</v>
      </c>
      <c r="C810" s="59" t="s">
        <v>340</v>
      </c>
      <c r="D810" s="68" t="s">
        <v>803</v>
      </c>
    </row>
    <row r="811" spans="1:4">
      <c r="A811" s="63">
        <v>810</v>
      </c>
      <c r="B811" s="59" t="s">
        <v>308</v>
      </c>
      <c r="C811" s="59" t="s">
        <v>340</v>
      </c>
      <c r="D811" s="68" t="s">
        <v>804</v>
      </c>
    </row>
    <row r="812" spans="1:4">
      <c r="A812" s="63">
        <v>811</v>
      </c>
      <c r="B812" s="59" t="s">
        <v>318</v>
      </c>
      <c r="C812" s="59" t="s">
        <v>340</v>
      </c>
      <c r="D812" s="68" t="s">
        <v>804</v>
      </c>
    </row>
    <row r="813" spans="1:4">
      <c r="A813" s="63">
        <v>812</v>
      </c>
      <c r="B813" s="59" t="s">
        <v>308</v>
      </c>
      <c r="C813" s="59" t="s">
        <v>340</v>
      </c>
      <c r="D813" s="68" t="s">
        <v>804</v>
      </c>
    </row>
    <row r="814" spans="1:4">
      <c r="A814" s="63">
        <v>813</v>
      </c>
      <c r="B814" s="59" t="s">
        <v>308</v>
      </c>
      <c r="C814" s="59" t="s">
        <v>340</v>
      </c>
      <c r="D814" s="68" t="s">
        <v>805</v>
      </c>
    </row>
    <row r="815" spans="1:4">
      <c r="A815" s="63">
        <v>814</v>
      </c>
      <c r="B815" s="59" t="s">
        <v>310</v>
      </c>
      <c r="C815" s="59" t="s">
        <v>340</v>
      </c>
      <c r="D815" s="68" t="s">
        <v>805</v>
      </c>
    </row>
    <row r="816" spans="1:4">
      <c r="A816" s="63">
        <v>815</v>
      </c>
      <c r="B816" s="59" t="s">
        <v>309</v>
      </c>
      <c r="C816" s="59" t="s">
        <v>340</v>
      </c>
      <c r="D816" s="68" t="s">
        <v>806</v>
      </c>
    </row>
    <row r="817" spans="1:4">
      <c r="A817" s="63">
        <v>816</v>
      </c>
      <c r="B817" s="59" t="s">
        <v>309</v>
      </c>
      <c r="C817" s="59" t="s">
        <v>341</v>
      </c>
      <c r="D817" s="68" t="s">
        <v>806</v>
      </c>
    </row>
    <row r="818" spans="1:4">
      <c r="A818" s="63">
        <v>817</v>
      </c>
      <c r="B818" s="59" t="s">
        <v>308</v>
      </c>
      <c r="C818" s="59" t="s">
        <v>340</v>
      </c>
      <c r="D818" s="68" t="s">
        <v>807</v>
      </c>
    </row>
    <row r="819" spans="1:4">
      <c r="A819" s="63">
        <v>818</v>
      </c>
      <c r="B819" s="59" t="s">
        <v>308</v>
      </c>
      <c r="C819" s="59" t="s">
        <v>340</v>
      </c>
      <c r="D819" s="68" t="s">
        <v>807</v>
      </c>
    </row>
    <row r="820" spans="1:4">
      <c r="A820" s="63">
        <v>819</v>
      </c>
      <c r="B820" s="59" t="s">
        <v>308</v>
      </c>
      <c r="C820" s="59" t="s">
        <v>340</v>
      </c>
      <c r="D820" s="68" t="s">
        <v>808</v>
      </c>
    </row>
    <row r="821" spans="1:4">
      <c r="A821" s="63">
        <v>820</v>
      </c>
      <c r="B821" s="59" t="s">
        <v>310</v>
      </c>
      <c r="C821" s="59" t="s">
        <v>340</v>
      </c>
      <c r="D821" s="68" t="s">
        <v>809</v>
      </c>
    </row>
    <row r="822" spans="1:4">
      <c r="A822" s="63">
        <v>821</v>
      </c>
      <c r="B822" s="59" t="s">
        <v>308</v>
      </c>
      <c r="C822" s="59" t="s">
        <v>340</v>
      </c>
      <c r="D822" s="68" t="s">
        <v>810</v>
      </c>
    </row>
    <row r="823" spans="1:4">
      <c r="A823" s="63">
        <v>822</v>
      </c>
      <c r="B823" s="59" t="s">
        <v>313</v>
      </c>
      <c r="C823" s="59" t="s">
        <v>340</v>
      </c>
      <c r="D823" s="68" t="s">
        <v>810</v>
      </c>
    </row>
    <row r="824" spans="1:4">
      <c r="A824" s="63">
        <v>823</v>
      </c>
      <c r="B824" s="59" t="s">
        <v>316</v>
      </c>
      <c r="C824" s="59" t="s">
        <v>341</v>
      </c>
      <c r="D824" s="68" t="s">
        <v>811</v>
      </c>
    </row>
    <row r="825" spans="1:4">
      <c r="A825" s="63">
        <v>824</v>
      </c>
      <c r="B825" s="59" t="s">
        <v>308</v>
      </c>
      <c r="C825" s="59" t="s">
        <v>340</v>
      </c>
      <c r="D825" s="68" t="s">
        <v>811</v>
      </c>
    </row>
    <row r="826" spans="1:4">
      <c r="A826" s="63">
        <v>825</v>
      </c>
      <c r="B826" s="59" t="s">
        <v>308</v>
      </c>
      <c r="C826" s="59" t="s">
        <v>79</v>
      </c>
      <c r="D826" s="68" t="s">
        <v>812</v>
      </c>
    </row>
    <row r="827" spans="1:4">
      <c r="A827" s="63">
        <v>826</v>
      </c>
      <c r="B827" s="59" t="s">
        <v>308</v>
      </c>
      <c r="C827" s="59" t="s">
        <v>340</v>
      </c>
      <c r="D827" s="68" t="s">
        <v>812</v>
      </c>
    </row>
    <row r="828" spans="1:4">
      <c r="A828" s="63">
        <v>827</v>
      </c>
      <c r="B828" s="59" t="s">
        <v>310</v>
      </c>
      <c r="C828" s="59" t="s">
        <v>79</v>
      </c>
      <c r="D828" s="68" t="s">
        <v>812</v>
      </c>
    </row>
    <row r="829" spans="1:4">
      <c r="A829" s="63">
        <v>828</v>
      </c>
      <c r="B829" s="59" t="s">
        <v>308</v>
      </c>
      <c r="C829" s="59" t="s">
        <v>340</v>
      </c>
      <c r="D829" s="68" t="s">
        <v>813</v>
      </c>
    </row>
    <row r="830" spans="1:4">
      <c r="A830" s="63">
        <v>829</v>
      </c>
      <c r="B830" s="59" t="s">
        <v>308</v>
      </c>
      <c r="C830" s="59" t="s">
        <v>340</v>
      </c>
      <c r="D830" s="68" t="s">
        <v>814</v>
      </c>
    </row>
    <row r="831" spans="1:4">
      <c r="A831" s="63">
        <v>830</v>
      </c>
      <c r="B831" s="59" t="s">
        <v>308</v>
      </c>
      <c r="C831" s="59" t="s">
        <v>340</v>
      </c>
      <c r="D831" s="68" t="s">
        <v>815</v>
      </c>
    </row>
    <row r="832" spans="1:4">
      <c r="A832" s="63">
        <v>831</v>
      </c>
      <c r="B832" s="59" t="s">
        <v>310</v>
      </c>
      <c r="C832" s="59" t="s">
        <v>340</v>
      </c>
      <c r="D832" s="68" t="s">
        <v>816</v>
      </c>
    </row>
    <row r="833" spans="1:4">
      <c r="A833" s="63">
        <v>832</v>
      </c>
      <c r="B833" s="59" t="s">
        <v>308</v>
      </c>
      <c r="C833" s="59" t="s">
        <v>340</v>
      </c>
      <c r="D833" s="68" t="s">
        <v>817</v>
      </c>
    </row>
    <row r="834" spans="1:4">
      <c r="A834" s="63">
        <v>833</v>
      </c>
      <c r="B834" s="59" t="s">
        <v>316</v>
      </c>
      <c r="C834" s="59" t="s">
        <v>341</v>
      </c>
      <c r="D834" s="68" t="s">
        <v>818</v>
      </c>
    </row>
    <row r="835" spans="1:4">
      <c r="A835" s="63">
        <v>834</v>
      </c>
      <c r="B835" s="59" t="s">
        <v>308</v>
      </c>
      <c r="C835" s="59" t="s">
        <v>340</v>
      </c>
      <c r="D835" s="68" t="s">
        <v>818</v>
      </c>
    </row>
    <row r="836" spans="1:4">
      <c r="A836" s="63">
        <v>835</v>
      </c>
      <c r="B836" s="59" t="s">
        <v>308</v>
      </c>
      <c r="C836" s="59" t="s">
        <v>340</v>
      </c>
      <c r="D836" s="68" t="s">
        <v>819</v>
      </c>
    </row>
    <row r="837" spans="1:4">
      <c r="A837" s="63">
        <v>836</v>
      </c>
      <c r="B837" s="59" t="s">
        <v>309</v>
      </c>
      <c r="C837" s="59" t="s">
        <v>341</v>
      </c>
      <c r="D837" s="68" t="s">
        <v>820</v>
      </c>
    </row>
    <row r="838" spans="1:4">
      <c r="A838" s="63">
        <v>837</v>
      </c>
      <c r="B838" s="59" t="s">
        <v>308</v>
      </c>
      <c r="C838" s="59" t="s">
        <v>340</v>
      </c>
      <c r="D838" s="68" t="s">
        <v>820</v>
      </c>
    </row>
    <row r="839" spans="1:4">
      <c r="A839" s="63">
        <v>838</v>
      </c>
      <c r="B839" s="59" t="s">
        <v>308</v>
      </c>
      <c r="C839" s="59" t="s">
        <v>340</v>
      </c>
      <c r="D839" s="68" t="s">
        <v>820</v>
      </c>
    </row>
    <row r="840" spans="1:4">
      <c r="A840" s="63">
        <v>839</v>
      </c>
      <c r="B840" s="59" t="s">
        <v>308</v>
      </c>
      <c r="C840" s="59" t="s">
        <v>340</v>
      </c>
      <c r="D840" s="68" t="s">
        <v>820</v>
      </c>
    </row>
    <row r="841" spans="1:4">
      <c r="A841" s="63">
        <v>840</v>
      </c>
      <c r="B841" s="59" t="s">
        <v>308</v>
      </c>
      <c r="C841" s="59" t="s">
        <v>340</v>
      </c>
      <c r="D841" s="68" t="s">
        <v>821</v>
      </c>
    </row>
    <row r="842" spans="1:4">
      <c r="A842" s="63">
        <v>841</v>
      </c>
      <c r="B842" s="59" t="s">
        <v>314</v>
      </c>
      <c r="C842" s="59" t="s">
        <v>341</v>
      </c>
      <c r="D842" s="68" t="s">
        <v>822</v>
      </c>
    </row>
    <row r="843" spans="1:4">
      <c r="A843" s="63">
        <v>842</v>
      </c>
      <c r="B843" s="59" t="s">
        <v>308</v>
      </c>
      <c r="C843" s="59" t="s">
        <v>340</v>
      </c>
      <c r="D843" s="68" t="s">
        <v>823</v>
      </c>
    </row>
    <row r="844" spans="1:4">
      <c r="A844" s="63">
        <v>843</v>
      </c>
      <c r="B844" s="59" t="s">
        <v>308</v>
      </c>
      <c r="C844" s="59" t="s">
        <v>340</v>
      </c>
      <c r="D844" s="68" t="s">
        <v>823</v>
      </c>
    </row>
    <row r="845" spans="1:4">
      <c r="A845" s="63">
        <v>844</v>
      </c>
      <c r="B845" s="59" t="s">
        <v>308</v>
      </c>
      <c r="C845" s="59" t="s">
        <v>340</v>
      </c>
      <c r="D845" s="68" t="s">
        <v>824</v>
      </c>
    </row>
    <row r="846" spans="1:4">
      <c r="A846" s="63">
        <v>845</v>
      </c>
      <c r="B846" s="59" t="s">
        <v>308</v>
      </c>
      <c r="C846" s="59" t="s">
        <v>340</v>
      </c>
      <c r="D846" s="68" t="s">
        <v>825</v>
      </c>
    </row>
    <row r="847" spans="1:4">
      <c r="A847" s="63">
        <v>846</v>
      </c>
      <c r="B847" s="59" t="s">
        <v>308</v>
      </c>
      <c r="C847" s="59" t="s">
        <v>340</v>
      </c>
      <c r="D847" s="68" t="s">
        <v>826</v>
      </c>
    </row>
    <row r="848" spans="1:4">
      <c r="A848" s="63">
        <v>847</v>
      </c>
      <c r="B848" s="59" t="s">
        <v>308</v>
      </c>
      <c r="C848" s="59" t="s">
        <v>340</v>
      </c>
      <c r="D848" s="68" t="s">
        <v>827</v>
      </c>
    </row>
    <row r="849" spans="1:4">
      <c r="A849" s="63">
        <v>848</v>
      </c>
      <c r="B849" s="59" t="s">
        <v>308</v>
      </c>
      <c r="C849" s="59" t="s">
        <v>340</v>
      </c>
      <c r="D849" s="68" t="s">
        <v>828</v>
      </c>
    </row>
    <row r="850" spans="1:4">
      <c r="A850" s="63">
        <v>849</v>
      </c>
      <c r="B850" s="59" t="s">
        <v>308</v>
      </c>
      <c r="C850" s="59" t="s">
        <v>340</v>
      </c>
      <c r="D850" s="68" t="s">
        <v>829</v>
      </c>
    </row>
    <row r="851" spans="1:4">
      <c r="A851" s="63">
        <v>850</v>
      </c>
      <c r="B851" s="59" t="s">
        <v>308</v>
      </c>
      <c r="C851" s="59" t="s">
        <v>340</v>
      </c>
      <c r="D851" s="68" t="s">
        <v>830</v>
      </c>
    </row>
    <row r="852" spans="1:4">
      <c r="A852" s="63">
        <v>851</v>
      </c>
      <c r="B852" s="59" t="s">
        <v>308</v>
      </c>
      <c r="C852" s="59" t="s">
        <v>340</v>
      </c>
      <c r="D852" s="68" t="s">
        <v>830</v>
      </c>
    </row>
    <row r="853" spans="1:4">
      <c r="A853" s="63">
        <v>852</v>
      </c>
      <c r="B853" s="59" t="s">
        <v>308</v>
      </c>
      <c r="C853" s="59" t="s">
        <v>340</v>
      </c>
      <c r="D853" s="68" t="s">
        <v>830</v>
      </c>
    </row>
    <row r="854" spans="1:4">
      <c r="A854" s="63">
        <v>853</v>
      </c>
      <c r="B854" s="59" t="s">
        <v>308</v>
      </c>
      <c r="C854" s="59" t="s">
        <v>340</v>
      </c>
      <c r="D854" s="68" t="s">
        <v>831</v>
      </c>
    </row>
    <row r="855" spans="1:4">
      <c r="A855" s="63">
        <v>854</v>
      </c>
      <c r="B855" s="59" t="s">
        <v>311</v>
      </c>
      <c r="C855" s="59" t="s">
        <v>340</v>
      </c>
      <c r="D855" s="68" t="s">
        <v>831</v>
      </c>
    </row>
    <row r="856" spans="1:4">
      <c r="A856" s="63">
        <v>855</v>
      </c>
      <c r="B856" s="59" t="s">
        <v>308</v>
      </c>
      <c r="C856" s="59" t="s">
        <v>340</v>
      </c>
      <c r="D856" s="68" t="s">
        <v>831</v>
      </c>
    </row>
    <row r="857" spans="1:4">
      <c r="A857" s="63">
        <v>856</v>
      </c>
      <c r="B857" s="59" t="s">
        <v>308</v>
      </c>
      <c r="C857" s="59" t="s">
        <v>340</v>
      </c>
      <c r="D857" s="68" t="s">
        <v>832</v>
      </c>
    </row>
    <row r="858" spans="1:4">
      <c r="A858" s="63">
        <v>857</v>
      </c>
      <c r="B858" s="59" t="s">
        <v>316</v>
      </c>
      <c r="C858" s="59" t="s">
        <v>341</v>
      </c>
      <c r="D858" s="68" t="s">
        <v>832</v>
      </c>
    </row>
    <row r="859" spans="1:4">
      <c r="A859" s="63">
        <v>858</v>
      </c>
      <c r="B859" s="59" t="s">
        <v>308</v>
      </c>
      <c r="C859" s="59" t="s">
        <v>340</v>
      </c>
      <c r="D859" s="68" t="s">
        <v>832</v>
      </c>
    </row>
    <row r="860" spans="1:4">
      <c r="A860" s="63">
        <v>859</v>
      </c>
      <c r="B860" s="59" t="s">
        <v>308</v>
      </c>
      <c r="C860" s="59" t="s">
        <v>340</v>
      </c>
      <c r="D860" s="68" t="s">
        <v>832</v>
      </c>
    </row>
    <row r="861" spans="1:4">
      <c r="A861" s="63">
        <v>860</v>
      </c>
      <c r="B861" s="59" t="s">
        <v>318</v>
      </c>
      <c r="C861" s="59" t="s">
        <v>340</v>
      </c>
      <c r="D861" s="68" t="s">
        <v>832</v>
      </c>
    </row>
    <row r="862" spans="1:4">
      <c r="A862" s="63">
        <v>861</v>
      </c>
      <c r="B862" s="59" t="s">
        <v>308</v>
      </c>
      <c r="C862" s="59" t="s">
        <v>340</v>
      </c>
      <c r="D862" s="68" t="s">
        <v>832</v>
      </c>
    </row>
    <row r="863" spans="1:4">
      <c r="A863" s="63">
        <v>862</v>
      </c>
      <c r="B863" s="59" t="s">
        <v>308</v>
      </c>
      <c r="C863" s="59" t="s">
        <v>340</v>
      </c>
      <c r="D863" s="68" t="s">
        <v>833</v>
      </c>
    </row>
    <row r="864" spans="1:4">
      <c r="A864" s="63">
        <v>863</v>
      </c>
      <c r="B864" s="59" t="s">
        <v>319</v>
      </c>
      <c r="C864" s="59" t="s">
        <v>340</v>
      </c>
      <c r="D864" s="68" t="s">
        <v>834</v>
      </c>
    </row>
    <row r="865" spans="1:4">
      <c r="A865" s="63">
        <v>864</v>
      </c>
      <c r="B865" s="59" t="s">
        <v>308</v>
      </c>
      <c r="C865" s="59" t="s">
        <v>340</v>
      </c>
      <c r="D865" s="68" t="s">
        <v>835</v>
      </c>
    </row>
    <row r="866" spans="1:4">
      <c r="A866" s="63">
        <v>865</v>
      </c>
      <c r="B866" s="59" t="s">
        <v>308</v>
      </c>
      <c r="C866" s="59" t="s">
        <v>340</v>
      </c>
      <c r="D866" s="68" t="s">
        <v>835</v>
      </c>
    </row>
    <row r="867" spans="1:4">
      <c r="A867" s="63">
        <v>866</v>
      </c>
      <c r="B867" s="59" t="s">
        <v>308</v>
      </c>
      <c r="C867" s="59" t="s">
        <v>340</v>
      </c>
      <c r="D867" s="68" t="s">
        <v>835</v>
      </c>
    </row>
    <row r="868" spans="1:4">
      <c r="A868" s="63">
        <v>867</v>
      </c>
      <c r="B868" s="59" t="s">
        <v>308</v>
      </c>
      <c r="C868" s="59" t="s">
        <v>340</v>
      </c>
      <c r="D868" s="68" t="s">
        <v>836</v>
      </c>
    </row>
    <row r="869" spans="1:4">
      <c r="A869" s="63">
        <v>868</v>
      </c>
      <c r="B869" s="59" t="s">
        <v>308</v>
      </c>
      <c r="C869" s="59" t="s">
        <v>340</v>
      </c>
      <c r="D869" s="68" t="s">
        <v>836</v>
      </c>
    </row>
    <row r="870" spans="1:4">
      <c r="A870" s="63">
        <v>869</v>
      </c>
      <c r="B870" s="59" t="s">
        <v>308</v>
      </c>
      <c r="C870" s="59" t="s">
        <v>340</v>
      </c>
      <c r="D870" s="68" t="s">
        <v>837</v>
      </c>
    </row>
    <row r="871" spans="1:4">
      <c r="A871" s="63">
        <v>870</v>
      </c>
      <c r="B871" s="59" t="s">
        <v>308</v>
      </c>
      <c r="C871" s="59" t="s">
        <v>340</v>
      </c>
      <c r="D871" s="68" t="s">
        <v>837</v>
      </c>
    </row>
    <row r="872" spans="1:4">
      <c r="A872" s="63">
        <v>871</v>
      </c>
      <c r="B872" s="59" t="s">
        <v>316</v>
      </c>
      <c r="C872" s="59" t="s">
        <v>341</v>
      </c>
      <c r="D872" s="68" t="s">
        <v>838</v>
      </c>
    </row>
    <row r="873" spans="1:4">
      <c r="A873" s="63">
        <v>872</v>
      </c>
      <c r="B873" s="59" t="s">
        <v>310</v>
      </c>
      <c r="C873" s="59" t="s">
        <v>340</v>
      </c>
      <c r="D873" s="68" t="s">
        <v>839</v>
      </c>
    </row>
    <row r="874" spans="1:4">
      <c r="A874" s="63">
        <v>873</v>
      </c>
      <c r="B874" s="59" t="s">
        <v>318</v>
      </c>
      <c r="C874" s="59" t="s">
        <v>340</v>
      </c>
      <c r="D874" s="68" t="s">
        <v>840</v>
      </c>
    </row>
    <row r="875" spans="1:4">
      <c r="A875" s="63">
        <v>874</v>
      </c>
      <c r="B875" s="59" t="s">
        <v>308</v>
      </c>
      <c r="C875" s="59" t="s">
        <v>340</v>
      </c>
      <c r="D875" s="68" t="s">
        <v>840</v>
      </c>
    </row>
    <row r="876" spans="1:4">
      <c r="A876" s="63">
        <v>875</v>
      </c>
      <c r="B876" s="59" t="s">
        <v>310</v>
      </c>
      <c r="C876" s="59" t="s">
        <v>340</v>
      </c>
      <c r="D876" s="68" t="s">
        <v>840</v>
      </c>
    </row>
    <row r="877" spans="1:4">
      <c r="A877" s="63">
        <v>876</v>
      </c>
      <c r="B877" s="59" t="s">
        <v>308</v>
      </c>
      <c r="C877" s="59" t="s">
        <v>340</v>
      </c>
      <c r="D877" s="68" t="s">
        <v>840</v>
      </c>
    </row>
    <row r="878" spans="1:4">
      <c r="A878" s="63">
        <v>877</v>
      </c>
      <c r="B878" s="59" t="s">
        <v>308</v>
      </c>
      <c r="C878" s="59" t="s">
        <v>340</v>
      </c>
      <c r="D878" s="68" t="s">
        <v>841</v>
      </c>
    </row>
    <row r="879" spans="1:4">
      <c r="A879" s="63">
        <v>878</v>
      </c>
      <c r="B879" s="59" t="s">
        <v>308</v>
      </c>
      <c r="C879" s="59" t="s">
        <v>340</v>
      </c>
      <c r="D879" s="68" t="s">
        <v>842</v>
      </c>
    </row>
    <row r="880" spans="1:4">
      <c r="A880" s="63">
        <v>879</v>
      </c>
      <c r="B880" s="59" t="s">
        <v>310</v>
      </c>
      <c r="C880" s="59" t="s">
        <v>340</v>
      </c>
      <c r="D880" s="68" t="s">
        <v>843</v>
      </c>
    </row>
    <row r="881" spans="1:4">
      <c r="A881" s="63">
        <v>880</v>
      </c>
      <c r="B881" s="59" t="s">
        <v>308</v>
      </c>
      <c r="C881" s="59" t="s">
        <v>340</v>
      </c>
      <c r="D881" s="68" t="s">
        <v>844</v>
      </c>
    </row>
    <row r="882" spans="1:4">
      <c r="A882" s="63">
        <v>881</v>
      </c>
      <c r="B882" s="59" t="s">
        <v>308</v>
      </c>
      <c r="C882" s="59" t="s">
        <v>340</v>
      </c>
      <c r="D882" s="68" t="s">
        <v>845</v>
      </c>
    </row>
    <row r="883" spans="1:4">
      <c r="A883" s="63">
        <v>882</v>
      </c>
      <c r="B883" s="59" t="s">
        <v>308</v>
      </c>
      <c r="C883" s="59" t="s">
        <v>340</v>
      </c>
      <c r="D883" s="68" t="s">
        <v>845</v>
      </c>
    </row>
    <row r="884" spans="1:4">
      <c r="A884" s="63">
        <v>883</v>
      </c>
      <c r="B884" s="59" t="s">
        <v>322</v>
      </c>
      <c r="C884" s="59" t="s">
        <v>341</v>
      </c>
      <c r="D884" s="68" t="s">
        <v>846</v>
      </c>
    </row>
    <row r="885" spans="1:4">
      <c r="A885" s="63">
        <v>884</v>
      </c>
      <c r="B885" s="59" t="s">
        <v>308</v>
      </c>
      <c r="C885" s="59" t="s">
        <v>340</v>
      </c>
      <c r="D885" s="68" t="s">
        <v>847</v>
      </c>
    </row>
    <row r="886" spans="1:4">
      <c r="A886" s="63">
        <v>885</v>
      </c>
      <c r="B886" s="59" t="s">
        <v>309</v>
      </c>
      <c r="C886" s="59" t="s">
        <v>340</v>
      </c>
      <c r="D886" s="68" t="s">
        <v>847</v>
      </c>
    </row>
    <row r="887" spans="1:4">
      <c r="A887" s="63">
        <v>886</v>
      </c>
      <c r="B887" s="59" t="s">
        <v>314</v>
      </c>
      <c r="C887" s="59" t="s">
        <v>341</v>
      </c>
      <c r="D887" s="68" t="s">
        <v>848</v>
      </c>
    </row>
    <row r="888" spans="1:4">
      <c r="A888" s="63">
        <v>887</v>
      </c>
      <c r="B888" s="59" t="s">
        <v>310</v>
      </c>
      <c r="C888" s="59" t="s">
        <v>340</v>
      </c>
      <c r="D888" s="68" t="s">
        <v>849</v>
      </c>
    </row>
    <row r="889" spans="1:4">
      <c r="A889" s="63">
        <v>888</v>
      </c>
      <c r="B889" s="59" t="s">
        <v>308</v>
      </c>
      <c r="C889" s="59" t="s">
        <v>340</v>
      </c>
      <c r="D889" s="68" t="s">
        <v>849</v>
      </c>
    </row>
    <row r="890" spans="1:4">
      <c r="A890" s="63">
        <v>889</v>
      </c>
      <c r="B890" s="59" t="s">
        <v>308</v>
      </c>
      <c r="C890" s="59" t="s">
        <v>340</v>
      </c>
      <c r="D890" s="68" t="s">
        <v>850</v>
      </c>
    </row>
    <row r="891" spans="1:4">
      <c r="A891" s="63">
        <v>890</v>
      </c>
      <c r="B891" s="59" t="s">
        <v>308</v>
      </c>
      <c r="C891" s="59" t="s">
        <v>340</v>
      </c>
      <c r="D891" s="68" t="s">
        <v>850</v>
      </c>
    </row>
    <row r="892" spans="1:4">
      <c r="A892" s="63">
        <v>891</v>
      </c>
      <c r="B892" s="59" t="s">
        <v>308</v>
      </c>
      <c r="C892" s="59" t="s">
        <v>340</v>
      </c>
      <c r="D892" s="68" t="s">
        <v>851</v>
      </c>
    </row>
    <row r="893" spans="1:4">
      <c r="A893" s="63">
        <v>892</v>
      </c>
      <c r="B893" s="59" t="s">
        <v>308</v>
      </c>
      <c r="C893" s="59" t="s">
        <v>340</v>
      </c>
      <c r="D893" s="68" t="s">
        <v>851</v>
      </c>
    </row>
    <row r="894" spans="1:4">
      <c r="A894" s="63">
        <v>893</v>
      </c>
      <c r="B894" s="59" t="s">
        <v>309</v>
      </c>
      <c r="C894" s="59" t="s">
        <v>340</v>
      </c>
      <c r="D894" s="68" t="s">
        <v>852</v>
      </c>
    </row>
    <row r="895" spans="1:4">
      <c r="A895" s="63">
        <v>894</v>
      </c>
      <c r="B895" s="59" t="s">
        <v>308</v>
      </c>
      <c r="C895" s="59" t="s">
        <v>340</v>
      </c>
      <c r="D895" s="68" t="s">
        <v>853</v>
      </c>
    </row>
    <row r="896" spans="1:4">
      <c r="A896" s="63">
        <v>895</v>
      </c>
      <c r="B896" s="59" t="s">
        <v>311</v>
      </c>
      <c r="C896" s="59" t="s">
        <v>340</v>
      </c>
      <c r="D896" s="68" t="s">
        <v>854</v>
      </c>
    </row>
    <row r="897" spans="1:4">
      <c r="A897" s="63">
        <v>896</v>
      </c>
      <c r="B897" s="59" t="s">
        <v>311</v>
      </c>
      <c r="C897" s="59" t="s">
        <v>340</v>
      </c>
      <c r="D897" s="68" t="s">
        <v>854</v>
      </c>
    </row>
    <row r="898" spans="1:4">
      <c r="A898" s="63">
        <v>897</v>
      </c>
      <c r="B898" s="59" t="s">
        <v>308</v>
      </c>
      <c r="C898" s="59" t="s">
        <v>340</v>
      </c>
      <c r="D898" s="68" t="s">
        <v>855</v>
      </c>
    </row>
    <row r="899" spans="1:4">
      <c r="A899" s="63">
        <v>898</v>
      </c>
      <c r="B899" s="59" t="s">
        <v>312</v>
      </c>
      <c r="C899" s="59" t="s">
        <v>340</v>
      </c>
      <c r="D899" s="68" t="s">
        <v>856</v>
      </c>
    </row>
    <row r="900" spans="1:4">
      <c r="A900" s="63">
        <v>899</v>
      </c>
      <c r="B900" s="59" t="s">
        <v>308</v>
      </c>
      <c r="C900" s="59" t="s">
        <v>340</v>
      </c>
      <c r="D900" s="68" t="s">
        <v>856</v>
      </c>
    </row>
    <row r="901" spans="1:4">
      <c r="A901" s="63">
        <v>900</v>
      </c>
      <c r="B901" s="59" t="s">
        <v>323</v>
      </c>
      <c r="C901" s="59" t="s">
        <v>340</v>
      </c>
      <c r="D901" s="68" t="s">
        <v>856</v>
      </c>
    </row>
    <row r="902" spans="1:4">
      <c r="A902" s="63">
        <v>901</v>
      </c>
      <c r="B902" s="59" t="s">
        <v>323</v>
      </c>
      <c r="C902" s="59" t="s">
        <v>341</v>
      </c>
      <c r="D902" s="68" t="s">
        <v>856</v>
      </c>
    </row>
    <row r="903" spans="1:4">
      <c r="A903" s="63">
        <v>902</v>
      </c>
      <c r="B903" s="59" t="s">
        <v>309</v>
      </c>
      <c r="C903" s="59" t="s">
        <v>341</v>
      </c>
      <c r="D903" s="68" t="s">
        <v>857</v>
      </c>
    </row>
    <row r="904" spans="1:4">
      <c r="A904" s="63">
        <v>903</v>
      </c>
      <c r="B904" s="60" t="s">
        <v>313</v>
      </c>
      <c r="C904" s="60" t="s">
        <v>340</v>
      </c>
      <c r="D904" s="66" t="s">
        <v>858</v>
      </c>
    </row>
    <row r="905" spans="1:4">
      <c r="A905" s="63">
        <v>904</v>
      </c>
      <c r="B905" s="60" t="s">
        <v>308</v>
      </c>
      <c r="C905" s="60" t="s">
        <v>340</v>
      </c>
      <c r="D905" s="66" t="s">
        <v>858</v>
      </c>
    </row>
    <row r="906" spans="1:4">
      <c r="A906" s="63">
        <v>905</v>
      </c>
      <c r="B906" s="60" t="s">
        <v>309</v>
      </c>
      <c r="C906" s="60" t="s">
        <v>340</v>
      </c>
      <c r="D906" s="66" t="s">
        <v>859</v>
      </c>
    </row>
    <row r="907" spans="1:4">
      <c r="A907" s="63">
        <v>906</v>
      </c>
      <c r="B907" s="60" t="s">
        <v>308</v>
      </c>
      <c r="C907" s="60" t="s">
        <v>340</v>
      </c>
      <c r="D907" s="66" t="s">
        <v>859</v>
      </c>
    </row>
    <row r="908" spans="1:4">
      <c r="A908" s="63">
        <v>907</v>
      </c>
      <c r="B908" s="60" t="s">
        <v>310</v>
      </c>
      <c r="C908" s="60" t="s">
        <v>340</v>
      </c>
      <c r="D908" s="66" t="s">
        <v>860</v>
      </c>
    </row>
    <row r="909" spans="1:4">
      <c r="A909" s="63">
        <v>908</v>
      </c>
      <c r="B909" s="60" t="s">
        <v>308</v>
      </c>
      <c r="C909" s="60" t="s">
        <v>340</v>
      </c>
      <c r="D909" s="66" t="s">
        <v>860</v>
      </c>
    </row>
    <row r="910" spans="1:4">
      <c r="A910" s="63">
        <v>909</v>
      </c>
      <c r="B910" s="60" t="s">
        <v>315</v>
      </c>
      <c r="C910" s="60" t="s">
        <v>341</v>
      </c>
      <c r="D910" s="66" t="s">
        <v>861</v>
      </c>
    </row>
    <row r="911" spans="1:4">
      <c r="A911" s="63">
        <v>910</v>
      </c>
      <c r="B911" s="60" t="s">
        <v>308</v>
      </c>
      <c r="C911" s="60" t="s">
        <v>340</v>
      </c>
      <c r="D911" s="66" t="s">
        <v>862</v>
      </c>
    </row>
    <row r="912" spans="1:4">
      <c r="A912" s="63">
        <v>911</v>
      </c>
      <c r="B912" s="60" t="s">
        <v>308</v>
      </c>
      <c r="C912" s="60" t="s">
        <v>340</v>
      </c>
      <c r="D912" s="66" t="s">
        <v>862</v>
      </c>
    </row>
    <row r="913" spans="1:4">
      <c r="A913" s="63">
        <v>912</v>
      </c>
      <c r="B913" s="60" t="s">
        <v>308</v>
      </c>
      <c r="C913" s="60" t="s">
        <v>340</v>
      </c>
      <c r="D913" s="66" t="s">
        <v>862</v>
      </c>
    </row>
    <row r="914" spans="1:4" ht="28.8">
      <c r="A914" s="63">
        <v>913</v>
      </c>
      <c r="B914" s="60" t="s">
        <v>311</v>
      </c>
      <c r="C914" s="60" t="s">
        <v>340</v>
      </c>
      <c r="D914" s="66" t="s">
        <v>862</v>
      </c>
    </row>
    <row r="915" spans="1:4">
      <c r="A915" s="63">
        <v>914</v>
      </c>
      <c r="B915" s="60" t="s">
        <v>321</v>
      </c>
      <c r="C915" s="60" t="s">
        <v>340</v>
      </c>
      <c r="D915" s="66" t="s">
        <v>863</v>
      </c>
    </row>
    <row r="916" spans="1:4">
      <c r="A916" s="63">
        <v>915</v>
      </c>
      <c r="B916" s="60" t="s">
        <v>310</v>
      </c>
      <c r="C916" s="60" t="s">
        <v>79</v>
      </c>
      <c r="D916" s="66" t="s">
        <v>864</v>
      </c>
    </row>
    <row r="917" spans="1:4">
      <c r="A917" s="63">
        <v>916</v>
      </c>
      <c r="B917" s="60" t="s">
        <v>308</v>
      </c>
      <c r="C917" s="60" t="s">
        <v>340</v>
      </c>
      <c r="D917" s="66" t="s">
        <v>864</v>
      </c>
    </row>
    <row r="918" spans="1:4">
      <c r="A918" s="63">
        <v>917</v>
      </c>
      <c r="B918" s="60" t="s">
        <v>308</v>
      </c>
      <c r="C918" s="60" t="s">
        <v>340</v>
      </c>
      <c r="D918" s="66" t="s">
        <v>865</v>
      </c>
    </row>
    <row r="919" spans="1:4">
      <c r="A919" s="63">
        <v>918</v>
      </c>
      <c r="B919" s="60" t="s">
        <v>308</v>
      </c>
      <c r="C919" s="60" t="s">
        <v>340</v>
      </c>
      <c r="D919" s="66" t="s">
        <v>866</v>
      </c>
    </row>
    <row r="920" spans="1:4">
      <c r="A920" s="63">
        <v>919</v>
      </c>
      <c r="B920" s="60" t="s">
        <v>308</v>
      </c>
      <c r="C920" s="60" t="s">
        <v>341</v>
      </c>
      <c r="D920" s="66" t="s">
        <v>866</v>
      </c>
    </row>
    <row r="921" spans="1:4">
      <c r="A921" s="63">
        <v>920</v>
      </c>
      <c r="B921" s="60" t="s">
        <v>308</v>
      </c>
      <c r="C921" s="60" t="s">
        <v>341</v>
      </c>
      <c r="D921" s="66" t="s">
        <v>867</v>
      </c>
    </row>
    <row r="922" spans="1:4">
      <c r="A922" s="63">
        <v>921</v>
      </c>
      <c r="B922" s="60" t="s">
        <v>310</v>
      </c>
      <c r="C922" s="60" t="s">
        <v>340</v>
      </c>
      <c r="D922" s="66" t="s">
        <v>868</v>
      </c>
    </row>
    <row r="923" spans="1:4">
      <c r="A923" s="63">
        <v>922</v>
      </c>
      <c r="B923" s="60" t="s">
        <v>308</v>
      </c>
      <c r="C923" s="60" t="s">
        <v>340</v>
      </c>
      <c r="D923" s="66" t="s">
        <v>868</v>
      </c>
    </row>
    <row r="924" spans="1:4">
      <c r="A924" s="63">
        <v>923</v>
      </c>
      <c r="B924" s="60" t="s">
        <v>308</v>
      </c>
      <c r="C924" s="60" t="s">
        <v>340</v>
      </c>
      <c r="D924" s="66" t="s">
        <v>869</v>
      </c>
    </row>
    <row r="925" spans="1:4">
      <c r="A925" s="63">
        <v>924</v>
      </c>
      <c r="B925" s="60" t="s">
        <v>308</v>
      </c>
      <c r="C925" s="60" t="s">
        <v>340</v>
      </c>
      <c r="D925" s="66" t="s">
        <v>870</v>
      </c>
    </row>
    <row r="926" spans="1:4">
      <c r="A926" s="63">
        <v>925</v>
      </c>
      <c r="B926" s="60" t="s">
        <v>315</v>
      </c>
      <c r="C926" s="60" t="s">
        <v>340</v>
      </c>
      <c r="D926" s="66" t="s">
        <v>871</v>
      </c>
    </row>
    <row r="927" spans="1:4">
      <c r="A927" s="63">
        <v>926</v>
      </c>
      <c r="B927" s="60" t="s">
        <v>308</v>
      </c>
      <c r="C927" s="60" t="s">
        <v>340</v>
      </c>
      <c r="D927" s="66" t="s">
        <v>872</v>
      </c>
    </row>
    <row r="928" spans="1:4">
      <c r="A928" s="63">
        <v>927</v>
      </c>
      <c r="B928" s="60" t="s">
        <v>309</v>
      </c>
      <c r="C928" s="60" t="s">
        <v>340</v>
      </c>
      <c r="D928" s="66" t="s">
        <v>873</v>
      </c>
    </row>
    <row r="929" spans="1:4">
      <c r="A929" s="63">
        <v>928</v>
      </c>
      <c r="B929" s="60" t="s">
        <v>308</v>
      </c>
      <c r="C929" s="60" t="s">
        <v>340</v>
      </c>
      <c r="D929" s="66" t="s">
        <v>874</v>
      </c>
    </row>
    <row r="930" spans="1:4">
      <c r="A930" s="63">
        <v>929</v>
      </c>
      <c r="B930" s="60" t="s">
        <v>310</v>
      </c>
      <c r="C930" s="60" t="s">
        <v>340</v>
      </c>
      <c r="D930" s="66" t="s">
        <v>874</v>
      </c>
    </row>
    <row r="931" spans="1:4">
      <c r="A931" s="63">
        <v>930</v>
      </c>
      <c r="B931" s="59" t="s">
        <v>310</v>
      </c>
      <c r="C931" s="59" t="s">
        <v>340</v>
      </c>
      <c r="D931" s="68" t="s">
        <v>875</v>
      </c>
    </row>
    <row r="932" spans="1:4">
      <c r="A932" s="63">
        <v>931</v>
      </c>
      <c r="B932" s="59" t="s">
        <v>311</v>
      </c>
      <c r="C932" s="59" t="s">
        <v>340</v>
      </c>
      <c r="D932" s="68" t="s">
        <v>875</v>
      </c>
    </row>
    <row r="933" spans="1:4">
      <c r="A933" s="63">
        <v>932</v>
      </c>
      <c r="B933" s="59" t="s">
        <v>310</v>
      </c>
      <c r="C933" s="59" t="s">
        <v>79</v>
      </c>
      <c r="D933" s="68" t="s">
        <v>876</v>
      </c>
    </row>
    <row r="934" spans="1:4">
      <c r="A934" s="63">
        <v>933</v>
      </c>
      <c r="B934" s="59" t="s">
        <v>308</v>
      </c>
      <c r="C934" s="59" t="s">
        <v>340</v>
      </c>
      <c r="D934" s="68" t="s">
        <v>877</v>
      </c>
    </row>
    <row r="935" spans="1:4">
      <c r="A935" s="63">
        <v>934</v>
      </c>
      <c r="B935" s="59" t="s">
        <v>308</v>
      </c>
      <c r="C935" s="59" t="s">
        <v>340</v>
      </c>
      <c r="D935" s="68" t="s">
        <v>877</v>
      </c>
    </row>
    <row r="936" spans="1:4">
      <c r="A936" s="63">
        <v>935</v>
      </c>
      <c r="B936" s="59" t="s">
        <v>309</v>
      </c>
      <c r="C936" s="59" t="s">
        <v>341</v>
      </c>
      <c r="D936" s="68" t="s">
        <v>877</v>
      </c>
    </row>
    <row r="937" spans="1:4">
      <c r="A937" s="63">
        <v>936</v>
      </c>
      <c r="B937" s="59" t="s">
        <v>309</v>
      </c>
      <c r="C937" s="59" t="s">
        <v>340</v>
      </c>
      <c r="D937" s="68" t="s">
        <v>878</v>
      </c>
    </row>
    <row r="938" spans="1:4">
      <c r="A938" s="63">
        <v>937</v>
      </c>
      <c r="B938" s="59" t="s">
        <v>308</v>
      </c>
      <c r="C938" s="59" t="s">
        <v>340</v>
      </c>
      <c r="D938" s="68" t="s">
        <v>878</v>
      </c>
    </row>
    <row r="939" spans="1:4">
      <c r="A939" s="63">
        <v>938</v>
      </c>
      <c r="B939" s="59" t="s">
        <v>308</v>
      </c>
      <c r="C939" s="59" t="s">
        <v>340</v>
      </c>
      <c r="D939" s="68" t="s">
        <v>879</v>
      </c>
    </row>
    <row r="940" spans="1:4">
      <c r="A940" s="63">
        <v>939</v>
      </c>
      <c r="B940" s="59" t="s">
        <v>308</v>
      </c>
      <c r="C940" s="59" t="s">
        <v>340</v>
      </c>
      <c r="D940" s="68" t="s">
        <v>879</v>
      </c>
    </row>
    <row r="941" spans="1:4">
      <c r="A941" s="63">
        <v>940</v>
      </c>
      <c r="B941" s="59" t="s">
        <v>311</v>
      </c>
      <c r="C941" s="59" t="s">
        <v>340</v>
      </c>
      <c r="D941" s="68" t="s">
        <v>879</v>
      </c>
    </row>
    <row r="942" spans="1:4">
      <c r="A942" s="63">
        <v>941</v>
      </c>
      <c r="B942" s="59" t="s">
        <v>308</v>
      </c>
      <c r="C942" s="59" t="s">
        <v>340</v>
      </c>
      <c r="D942" s="68" t="s">
        <v>880</v>
      </c>
    </row>
    <row r="943" spans="1:4">
      <c r="A943" s="63">
        <v>942</v>
      </c>
      <c r="B943" s="59" t="s">
        <v>308</v>
      </c>
      <c r="C943" s="59" t="s">
        <v>340</v>
      </c>
      <c r="D943" s="68" t="s">
        <v>881</v>
      </c>
    </row>
    <row r="944" spans="1:4">
      <c r="A944" s="63">
        <v>943</v>
      </c>
      <c r="B944" s="59" t="s">
        <v>308</v>
      </c>
      <c r="C944" s="59" t="s">
        <v>340</v>
      </c>
      <c r="D944" s="68" t="s">
        <v>881</v>
      </c>
    </row>
    <row r="945" spans="1:4">
      <c r="A945" s="63">
        <v>944</v>
      </c>
      <c r="B945" s="59" t="s">
        <v>309</v>
      </c>
      <c r="C945" s="59" t="s">
        <v>340</v>
      </c>
      <c r="D945" s="68" t="s">
        <v>882</v>
      </c>
    </row>
    <row r="946" spans="1:4">
      <c r="A946" s="63">
        <v>945</v>
      </c>
      <c r="B946" s="59" t="s">
        <v>310</v>
      </c>
      <c r="C946" s="59" t="s">
        <v>340</v>
      </c>
      <c r="D946" s="68" t="s">
        <v>883</v>
      </c>
    </row>
    <row r="947" spans="1:4">
      <c r="A947" s="63">
        <v>946</v>
      </c>
      <c r="B947" s="59" t="s">
        <v>308</v>
      </c>
      <c r="C947" s="59" t="s">
        <v>340</v>
      </c>
      <c r="D947" s="68" t="s">
        <v>884</v>
      </c>
    </row>
    <row r="948" spans="1:4">
      <c r="A948" s="63">
        <v>947</v>
      </c>
      <c r="B948" s="59" t="s">
        <v>308</v>
      </c>
      <c r="C948" s="59" t="s">
        <v>340</v>
      </c>
      <c r="D948" s="68" t="s">
        <v>885</v>
      </c>
    </row>
    <row r="949" spans="1:4">
      <c r="A949" s="63">
        <v>948</v>
      </c>
      <c r="B949" s="59" t="s">
        <v>308</v>
      </c>
      <c r="C949" s="59" t="s">
        <v>340</v>
      </c>
      <c r="D949" s="68" t="s">
        <v>885</v>
      </c>
    </row>
    <row r="950" spans="1:4">
      <c r="A950" s="63">
        <v>949</v>
      </c>
      <c r="B950" s="59" t="s">
        <v>308</v>
      </c>
      <c r="C950" s="59" t="s">
        <v>341</v>
      </c>
      <c r="D950" s="68" t="s">
        <v>886</v>
      </c>
    </row>
    <row r="951" spans="1:4">
      <c r="A951" s="63">
        <v>950</v>
      </c>
      <c r="B951" s="59" t="s">
        <v>308</v>
      </c>
      <c r="C951" s="59" t="s">
        <v>340</v>
      </c>
      <c r="D951" s="68" t="s">
        <v>887</v>
      </c>
    </row>
    <row r="952" spans="1:4">
      <c r="A952" s="63">
        <v>951</v>
      </c>
      <c r="B952" s="59" t="s">
        <v>310</v>
      </c>
      <c r="C952" s="59" t="s">
        <v>340</v>
      </c>
      <c r="D952" s="68" t="s">
        <v>887</v>
      </c>
    </row>
    <row r="953" spans="1:4">
      <c r="A953" s="63">
        <v>952</v>
      </c>
      <c r="B953" s="59" t="s">
        <v>308</v>
      </c>
      <c r="C953" s="59" t="s">
        <v>340</v>
      </c>
      <c r="D953" s="68" t="s">
        <v>887</v>
      </c>
    </row>
    <row r="954" spans="1:4">
      <c r="A954" s="63">
        <v>953</v>
      </c>
      <c r="B954" s="59" t="s">
        <v>316</v>
      </c>
      <c r="C954" s="59" t="s">
        <v>341</v>
      </c>
      <c r="D954" s="68" t="s">
        <v>887</v>
      </c>
    </row>
    <row r="955" spans="1:4">
      <c r="A955" s="63">
        <v>954</v>
      </c>
      <c r="B955" s="59" t="s">
        <v>314</v>
      </c>
      <c r="C955" s="59" t="s">
        <v>341</v>
      </c>
      <c r="D955" s="68" t="s">
        <v>887</v>
      </c>
    </row>
    <row r="956" spans="1:4">
      <c r="A956" s="63">
        <v>955</v>
      </c>
      <c r="B956" s="59" t="s">
        <v>308</v>
      </c>
      <c r="C956" s="59" t="s">
        <v>340</v>
      </c>
      <c r="D956" s="68" t="s">
        <v>888</v>
      </c>
    </row>
    <row r="957" spans="1:4">
      <c r="A957" s="63">
        <v>956</v>
      </c>
      <c r="B957" s="59" t="s">
        <v>324</v>
      </c>
      <c r="C957" s="59" t="s">
        <v>340</v>
      </c>
      <c r="D957" s="68" t="s">
        <v>889</v>
      </c>
    </row>
    <row r="958" spans="1:4">
      <c r="A958" s="63">
        <v>957</v>
      </c>
      <c r="B958" s="59" t="s">
        <v>308</v>
      </c>
      <c r="C958" s="59" t="s">
        <v>340</v>
      </c>
      <c r="D958" s="68" t="s">
        <v>890</v>
      </c>
    </row>
    <row r="959" spans="1:4">
      <c r="A959" s="63">
        <v>958</v>
      </c>
      <c r="B959" s="59" t="s">
        <v>308</v>
      </c>
      <c r="C959" s="59" t="s">
        <v>340</v>
      </c>
      <c r="D959" s="68" t="s">
        <v>890</v>
      </c>
    </row>
    <row r="960" spans="1:4">
      <c r="A960" s="63">
        <v>959</v>
      </c>
      <c r="B960" s="59" t="s">
        <v>314</v>
      </c>
      <c r="C960" s="59" t="s">
        <v>341</v>
      </c>
      <c r="D960" s="68" t="s">
        <v>891</v>
      </c>
    </row>
    <row r="961" spans="1:4">
      <c r="A961" s="63">
        <v>960</v>
      </c>
      <c r="B961" s="59" t="s">
        <v>308</v>
      </c>
      <c r="C961" s="59" t="s">
        <v>340</v>
      </c>
      <c r="D961" s="68" t="s">
        <v>892</v>
      </c>
    </row>
    <row r="962" spans="1:4">
      <c r="A962" s="63">
        <v>961</v>
      </c>
      <c r="B962" s="59" t="s">
        <v>310</v>
      </c>
      <c r="C962" s="59" t="s">
        <v>340</v>
      </c>
      <c r="D962" s="68" t="s">
        <v>892</v>
      </c>
    </row>
    <row r="963" spans="1:4">
      <c r="A963" s="63">
        <v>962</v>
      </c>
      <c r="B963" s="59" t="s">
        <v>311</v>
      </c>
      <c r="C963" s="59" t="s">
        <v>340</v>
      </c>
      <c r="D963" s="68" t="s">
        <v>893</v>
      </c>
    </row>
    <row r="964" spans="1:4">
      <c r="A964" s="63">
        <v>963</v>
      </c>
      <c r="B964" s="59" t="s">
        <v>308</v>
      </c>
      <c r="C964" s="59" t="s">
        <v>340</v>
      </c>
      <c r="D964" s="68" t="s">
        <v>893</v>
      </c>
    </row>
    <row r="965" spans="1:4">
      <c r="A965" s="63">
        <v>964</v>
      </c>
      <c r="B965" s="59" t="s">
        <v>309</v>
      </c>
      <c r="C965" s="59" t="s">
        <v>340</v>
      </c>
      <c r="D965" s="68" t="s">
        <v>894</v>
      </c>
    </row>
    <row r="966" spans="1:4">
      <c r="A966" s="63">
        <v>965</v>
      </c>
      <c r="B966" s="59" t="s">
        <v>309</v>
      </c>
      <c r="C966" s="59" t="s">
        <v>340</v>
      </c>
      <c r="D966" s="68" t="s">
        <v>895</v>
      </c>
    </row>
    <row r="967" spans="1:4">
      <c r="A967" s="63">
        <v>966</v>
      </c>
      <c r="B967" s="59" t="s">
        <v>308</v>
      </c>
      <c r="C967" s="59" t="s">
        <v>340</v>
      </c>
      <c r="D967" s="68" t="s">
        <v>896</v>
      </c>
    </row>
    <row r="968" spans="1:4">
      <c r="A968" s="63">
        <v>967</v>
      </c>
      <c r="B968" s="59" t="s">
        <v>309</v>
      </c>
      <c r="C968" s="59" t="s">
        <v>340</v>
      </c>
      <c r="D968" s="68" t="s">
        <v>897</v>
      </c>
    </row>
    <row r="969" spans="1:4">
      <c r="A969" s="63">
        <v>968</v>
      </c>
      <c r="B969" s="59" t="s">
        <v>308</v>
      </c>
      <c r="C969" s="59" t="s">
        <v>340</v>
      </c>
      <c r="D969" s="68" t="s">
        <v>897</v>
      </c>
    </row>
    <row r="970" spans="1:4">
      <c r="A970" s="63">
        <v>969</v>
      </c>
      <c r="B970" s="59" t="s">
        <v>311</v>
      </c>
      <c r="C970" s="59" t="s">
        <v>340</v>
      </c>
      <c r="D970" s="68" t="s">
        <v>898</v>
      </c>
    </row>
    <row r="971" spans="1:4">
      <c r="A971" s="63">
        <v>970</v>
      </c>
      <c r="B971" s="59" t="s">
        <v>308</v>
      </c>
      <c r="C971" s="59" t="s">
        <v>340</v>
      </c>
      <c r="D971" s="68" t="s">
        <v>899</v>
      </c>
    </row>
    <row r="972" spans="1:4">
      <c r="A972" s="63">
        <v>971</v>
      </c>
      <c r="B972" s="59" t="s">
        <v>309</v>
      </c>
      <c r="C972" s="59" t="s">
        <v>340</v>
      </c>
      <c r="D972" s="68" t="s">
        <v>899</v>
      </c>
    </row>
    <row r="973" spans="1:4">
      <c r="A973" s="63">
        <v>972</v>
      </c>
      <c r="B973" s="59" t="s">
        <v>308</v>
      </c>
      <c r="C973" s="59" t="s">
        <v>340</v>
      </c>
      <c r="D973" s="68" t="s">
        <v>900</v>
      </c>
    </row>
    <row r="974" spans="1:4">
      <c r="A974" s="63">
        <v>973</v>
      </c>
      <c r="B974" s="59" t="s">
        <v>308</v>
      </c>
      <c r="C974" s="59" t="s">
        <v>340</v>
      </c>
      <c r="D974" s="68" t="s">
        <v>901</v>
      </c>
    </row>
    <row r="975" spans="1:4">
      <c r="A975" s="63">
        <v>974</v>
      </c>
      <c r="B975" s="59" t="s">
        <v>309</v>
      </c>
      <c r="C975" s="59" t="s">
        <v>340</v>
      </c>
      <c r="D975" s="68" t="s">
        <v>902</v>
      </c>
    </row>
    <row r="976" spans="1:4">
      <c r="A976" s="63">
        <v>975</v>
      </c>
      <c r="B976" s="59" t="s">
        <v>308</v>
      </c>
      <c r="C976" s="59" t="s">
        <v>340</v>
      </c>
      <c r="D976" s="68" t="s">
        <v>902</v>
      </c>
    </row>
    <row r="977" spans="1:4">
      <c r="A977" s="63">
        <v>976</v>
      </c>
      <c r="B977" s="59" t="s">
        <v>315</v>
      </c>
      <c r="C977" s="59" t="s">
        <v>340</v>
      </c>
      <c r="D977" s="68" t="s">
        <v>902</v>
      </c>
    </row>
    <row r="978" spans="1:4">
      <c r="A978" s="63">
        <v>977</v>
      </c>
      <c r="B978" s="59" t="s">
        <v>310</v>
      </c>
      <c r="C978" s="59" t="s">
        <v>340</v>
      </c>
      <c r="D978" s="68" t="s">
        <v>903</v>
      </c>
    </row>
    <row r="979" spans="1:4">
      <c r="A979" s="63">
        <v>978</v>
      </c>
      <c r="B979" s="59" t="s">
        <v>308</v>
      </c>
      <c r="C979" s="59" t="s">
        <v>340</v>
      </c>
      <c r="D979" s="68" t="s">
        <v>903</v>
      </c>
    </row>
    <row r="980" spans="1:4">
      <c r="A980" s="63">
        <v>979</v>
      </c>
      <c r="B980" s="59" t="s">
        <v>314</v>
      </c>
      <c r="C980" s="59" t="s">
        <v>341</v>
      </c>
      <c r="D980" s="68" t="s">
        <v>903</v>
      </c>
    </row>
    <row r="981" spans="1:4">
      <c r="A981" s="63">
        <v>980</v>
      </c>
      <c r="B981" s="59" t="s">
        <v>308</v>
      </c>
      <c r="C981" s="59" t="s">
        <v>340</v>
      </c>
      <c r="D981" s="68" t="s">
        <v>903</v>
      </c>
    </row>
    <row r="982" spans="1:4">
      <c r="A982" s="63">
        <v>981</v>
      </c>
      <c r="B982" s="59" t="s">
        <v>308</v>
      </c>
      <c r="C982" s="59" t="s">
        <v>341</v>
      </c>
      <c r="D982" s="68" t="s">
        <v>904</v>
      </c>
    </row>
    <row r="983" spans="1:4">
      <c r="A983" s="63">
        <v>982</v>
      </c>
      <c r="B983" s="59" t="s">
        <v>308</v>
      </c>
      <c r="C983" s="59" t="s">
        <v>340</v>
      </c>
      <c r="D983" s="68" t="s">
        <v>905</v>
      </c>
    </row>
    <row r="984" spans="1:4">
      <c r="A984" s="63">
        <v>983</v>
      </c>
      <c r="B984" s="59" t="s">
        <v>308</v>
      </c>
      <c r="C984" s="59" t="s">
        <v>340</v>
      </c>
      <c r="D984" s="68" t="s">
        <v>906</v>
      </c>
    </row>
    <row r="985" spans="1:4">
      <c r="A985" s="63">
        <v>984</v>
      </c>
      <c r="B985" s="59" t="s">
        <v>308</v>
      </c>
      <c r="C985" s="59" t="s">
        <v>340</v>
      </c>
      <c r="D985" s="68" t="s">
        <v>906</v>
      </c>
    </row>
    <row r="986" spans="1:4">
      <c r="A986" s="63">
        <v>985</v>
      </c>
      <c r="B986" s="59" t="s">
        <v>310</v>
      </c>
      <c r="C986" s="59" t="s">
        <v>340</v>
      </c>
      <c r="D986" s="68" t="s">
        <v>907</v>
      </c>
    </row>
    <row r="987" spans="1:4">
      <c r="A987" s="63">
        <v>986</v>
      </c>
      <c r="B987" s="59" t="s">
        <v>308</v>
      </c>
      <c r="C987" s="59" t="s">
        <v>340</v>
      </c>
      <c r="D987" s="68" t="s">
        <v>908</v>
      </c>
    </row>
    <row r="988" spans="1:4">
      <c r="A988" s="63">
        <v>987</v>
      </c>
      <c r="B988" s="59" t="s">
        <v>308</v>
      </c>
      <c r="C988" s="59" t="s">
        <v>340</v>
      </c>
      <c r="D988" s="68" t="s">
        <v>908</v>
      </c>
    </row>
    <row r="989" spans="1:4">
      <c r="A989" s="63">
        <v>988</v>
      </c>
      <c r="B989" s="59" t="s">
        <v>309</v>
      </c>
      <c r="C989" s="59" t="s">
        <v>340</v>
      </c>
      <c r="D989" s="68" t="s">
        <v>909</v>
      </c>
    </row>
    <row r="990" spans="1:4">
      <c r="A990" s="63">
        <v>989</v>
      </c>
      <c r="B990" s="59" t="s">
        <v>310</v>
      </c>
      <c r="C990" s="59" t="s">
        <v>340</v>
      </c>
      <c r="D990" s="68" t="s">
        <v>909</v>
      </c>
    </row>
    <row r="991" spans="1:4">
      <c r="A991" s="63">
        <v>990</v>
      </c>
      <c r="B991" s="59" t="s">
        <v>308</v>
      </c>
      <c r="C991" s="59" t="s">
        <v>340</v>
      </c>
      <c r="D991" s="68" t="s">
        <v>910</v>
      </c>
    </row>
    <row r="992" spans="1:4">
      <c r="A992" s="63">
        <v>991</v>
      </c>
      <c r="B992" s="59" t="s">
        <v>308</v>
      </c>
      <c r="C992" s="59" t="s">
        <v>340</v>
      </c>
      <c r="D992" s="68" t="s">
        <v>911</v>
      </c>
    </row>
    <row r="993" spans="1:4">
      <c r="A993" s="63">
        <v>992</v>
      </c>
      <c r="B993" s="59" t="s">
        <v>308</v>
      </c>
      <c r="C993" s="59" t="s">
        <v>340</v>
      </c>
      <c r="D993" s="68" t="s">
        <v>911</v>
      </c>
    </row>
    <row r="994" spans="1:4">
      <c r="A994" s="63">
        <v>993</v>
      </c>
      <c r="B994" s="59" t="s">
        <v>308</v>
      </c>
      <c r="C994" s="59" t="s">
        <v>341</v>
      </c>
      <c r="D994" s="68" t="s">
        <v>912</v>
      </c>
    </row>
    <row r="995" spans="1:4">
      <c r="A995" s="63">
        <v>994</v>
      </c>
      <c r="B995" s="59" t="s">
        <v>308</v>
      </c>
      <c r="C995" s="59" t="s">
        <v>340</v>
      </c>
      <c r="D995" s="68" t="s">
        <v>913</v>
      </c>
    </row>
    <row r="996" spans="1:4">
      <c r="A996" s="63">
        <v>995</v>
      </c>
      <c r="B996" s="59" t="s">
        <v>308</v>
      </c>
      <c r="C996" s="59" t="s">
        <v>340</v>
      </c>
      <c r="D996" s="68" t="s">
        <v>913</v>
      </c>
    </row>
    <row r="997" spans="1:4">
      <c r="A997" s="63">
        <v>996</v>
      </c>
      <c r="B997" s="59" t="s">
        <v>308</v>
      </c>
      <c r="C997" s="59" t="s">
        <v>340</v>
      </c>
      <c r="D997" s="68" t="s">
        <v>914</v>
      </c>
    </row>
    <row r="998" spans="1:4">
      <c r="A998" s="63">
        <v>997</v>
      </c>
      <c r="B998" s="59" t="s">
        <v>308</v>
      </c>
      <c r="C998" s="59" t="s">
        <v>340</v>
      </c>
      <c r="D998" s="68" t="s">
        <v>914</v>
      </c>
    </row>
    <row r="999" spans="1:4">
      <c r="A999" s="63">
        <v>998</v>
      </c>
      <c r="B999" s="59" t="s">
        <v>310</v>
      </c>
      <c r="C999" s="59" t="s">
        <v>340</v>
      </c>
      <c r="D999" s="68" t="s">
        <v>914</v>
      </c>
    </row>
    <row r="1000" spans="1:4">
      <c r="A1000" s="63">
        <v>999</v>
      </c>
      <c r="B1000" s="59" t="s">
        <v>310</v>
      </c>
      <c r="C1000" s="59" t="s">
        <v>79</v>
      </c>
      <c r="D1000" s="68" t="s">
        <v>915</v>
      </c>
    </row>
    <row r="1001" spans="1:4">
      <c r="A1001" s="63">
        <v>1000</v>
      </c>
      <c r="B1001" s="59" t="s">
        <v>308</v>
      </c>
      <c r="C1001" s="59" t="s">
        <v>340</v>
      </c>
      <c r="D1001" s="68" t="s">
        <v>916</v>
      </c>
    </row>
    <row r="1002" spans="1:4">
      <c r="A1002" s="63">
        <v>1001</v>
      </c>
      <c r="B1002" s="59" t="s">
        <v>308</v>
      </c>
      <c r="C1002" s="59" t="s">
        <v>340</v>
      </c>
      <c r="D1002" s="68" t="s">
        <v>916</v>
      </c>
    </row>
    <row r="1003" spans="1:4">
      <c r="A1003" s="63">
        <v>1002</v>
      </c>
      <c r="B1003" s="59" t="s">
        <v>316</v>
      </c>
      <c r="C1003" s="59" t="s">
        <v>340</v>
      </c>
      <c r="D1003" s="68" t="s">
        <v>917</v>
      </c>
    </row>
    <row r="1004" spans="1:4">
      <c r="A1004" s="63">
        <v>1003</v>
      </c>
      <c r="B1004" s="59" t="s">
        <v>308</v>
      </c>
      <c r="C1004" s="59" t="s">
        <v>341</v>
      </c>
      <c r="D1004" s="68" t="s">
        <v>917</v>
      </c>
    </row>
    <row r="1005" spans="1:4">
      <c r="A1005" s="63">
        <v>1004</v>
      </c>
      <c r="B1005" s="59" t="s">
        <v>308</v>
      </c>
      <c r="C1005" s="59" t="s">
        <v>340</v>
      </c>
      <c r="D1005" s="68" t="s">
        <v>918</v>
      </c>
    </row>
    <row r="1006" spans="1:4">
      <c r="A1006" s="63">
        <v>1005</v>
      </c>
      <c r="B1006" s="59" t="s">
        <v>309</v>
      </c>
      <c r="C1006" s="59" t="s">
        <v>340</v>
      </c>
      <c r="D1006" s="68" t="s">
        <v>918</v>
      </c>
    </row>
    <row r="1007" spans="1:4">
      <c r="A1007" s="63">
        <v>1006</v>
      </c>
      <c r="B1007" s="59" t="s">
        <v>308</v>
      </c>
      <c r="C1007" s="59" t="s">
        <v>340</v>
      </c>
      <c r="D1007" s="68" t="s">
        <v>919</v>
      </c>
    </row>
    <row r="1008" spans="1:4">
      <c r="A1008" s="63">
        <v>1007</v>
      </c>
      <c r="B1008" s="59" t="s">
        <v>309</v>
      </c>
      <c r="C1008" s="59" t="s">
        <v>340</v>
      </c>
      <c r="D1008" s="68" t="s">
        <v>919</v>
      </c>
    </row>
    <row r="1009" spans="1:4">
      <c r="A1009" s="63">
        <v>1008</v>
      </c>
      <c r="B1009" s="59" t="s">
        <v>308</v>
      </c>
      <c r="C1009" s="59" t="s">
        <v>340</v>
      </c>
      <c r="D1009" s="68" t="s">
        <v>919</v>
      </c>
    </row>
    <row r="1010" spans="1:4">
      <c r="A1010" s="63">
        <v>1009</v>
      </c>
      <c r="B1010" s="59" t="s">
        <v>311</v>
      </c>
      <c r="C1010" s="59" t="s">
        <v>341</v>
      </c>
      <c r="D1010" s="68" t="s">
        <v>920</v>
      </c>
    </row>
    <row r="1011" spans="1:4">
      <c r="A1011" s="63">
        <v>1010</v>
      </c>
      <c r="B1011" s="59" t="s">
        <v>308</v>
      </c>
      <c r="C1011" s="59" t="s">
        <v>340</v>
      </c>
      <c r="D1011" s="68" t="s">
        <v>920</v>
      </c>
    </row>
    <row r="1012" spans="1:4">
      <c r="A1012" s="63">
        <v>1011</v>
      </c>
      <c r="B1012" s="59" t="s">
        <v>308</v>
      </c>
      <c r="C1012" s="59" t="s">
        <v>340</v>
      </c>
      <c r="D1012" s="68" t="s">
        <v>920</v>
      </c>
    </row>
    <row r="1013" spans="1:4">
      <c r="A1013" s="63">
        <v>1012</v>
      </c>
      <c r="B1013" s="59" t="s">
        <v>311</v>
      </c>
      <c r="C1013" s="59" t="s">
        <v>340</v>
      </c>
      <c r="D1013" s="68" t="s">
        <v>920</v>
      </c>
    </row>
    <row r="1014" spans="1:4">
      <c r="A1014" s="63">
        <v>1013</v>
      </c>
      <c r="B1014" s="59" t="s">
        <v>310</v>
      </c>
      <c r="C1014" s="59" t="s">
        <v>341</v>
      </c>
      <c r="D1014" s="68" t="s">
        <v>921</v>
      </c>
    </row>
    <row r="1015" spans="1:4">
      <c r="A1015" s="63">
        <v>1014</v>
      </c>
      <c r="B1015" s="59" t="s">
        <v>310</v>
      </c>
      <c r="C1015" s="59" t="s">
        <v>340</v>
      </c>
      <c r="D1015" s="68" t="s">
        <v>922</v>
      </c>
    </row>
    <row r="1016" spans="1:4">
      <c r="A1016" s="63">
        <v>1015</v>
      </c>
      <c r="B1016" s="59" t="s">
        <v>308</v>
      </c>
      <c r="C1016" s="59" t="s">
        <v>340</v>
      </c>
      <c r="D1016" s="68" t="s">
        <v>923</v>
      </c>
    </row>
    <row r="1017" spans="1:4">
      <c r="A1017" s="63">
        <v>1016</v>
      </c>
      <c r="B1017" s="59" t="s">
        <v>308</v>
      </c>
      <c r="C1017" s="59" t="s">
        <v>340</v>
      </c>
      <c r="D1017" s="68" t="s">
        <v>923</v>
      </c>
    </row>
    <row r="1018" spans="1:4">
      <c r="A1018" s="63">
        <v>1017</v>
      </c>
      <c r="B1018" s="59" t="s">
        <v>308</v>
      </c>
      <c r="C1018" s="59" t="s">
        <v>340</v>
      </c>
      <c r="D1018" s="68" t="s">
        <v>924</v>
      </c>
    </row>
    <row r="1019" spans="1:4">
      <c r="A1019" s="63">
        <v>1018</v>
      </c>
      <c r="B1019" s="59" t="s">
        <v>308</v>
      </c>
      <c r="C1019" s="59" t="s">
        <v>340</v>
      </c>
      <c r="D1019" s="68" t="s">
        <v>924</v>
      </c>
    </row>
    <row r="1020" spans="1:4">
      <c r="A1020" s="63">
        <v>1019</v>
      </c>
      <c r="B1020" s="59" t="s">
        <v>308</v>
      </c>
      <c r="C1020" s="59" t="s">
        <v>340</v>
      </c>
      <c r="D1020" s="68" t="s">
        <v>925</v>
      </c>
    </row>
    <row r="1021" spans="1:4">
      <c r="A1021" s="63">
        <v>1020</v>
      </c>
      <c r="B1021" s="59" t="s">
        <v>308</v>
      </c>
      <c r="C1021" s="59" t="s">
        <v>340</v>
      </c>
      <c r="D1021" s="68" t="s">
        <v>925</v>
      </c>
    </row>
    <row r="1022" spans="1:4">
      <c r="A1022" s="63">
        <v>1021</v>
      </c>
      <c r="B1022" s="59" t="s">
        <v>308</v>
      </c>
      <c r="C1022" s="59" t="s">
        <v>340</v>
      </c>
      <c r="D1022" s="68" t="s">
        <v>925</v>
      </c>
    </row>
    <row r="1023" spans="1:4">
      <c r="A1023" s="63">
        <v>1022</v>
      </c>
      <c r="B1023" s="59" t="s">
        <v>309</v>
      </c>
      <c r="C1023" s="59" t="s">
        <v>340</v>
      </c>
      <c r="D1023" s="68" t="s">
        <v>926</v>
      </c>
    </row>
    <row r="1024" spans="1:4">
      <c r="A1024" s="63">
        <v>1023</v>
      </c>
      <c r="B1024" s="59" t="s">
        <v>308</v>
      </c>
      <c r="C1024" s="59" t="s">
        <v>340</v>
      </c>
      <c r="D1024" s="68" t="s">
        <v>926</v>
      </c>
    </row>
    <row r="1025" spans="1:4">
      <c r="A1025" s="63">
        <v>1024</v>
      </c>
      <c r="B1025" s="59" t="s">
        <v>308</v>
      </c>
      <c r="C1025" s="59" t="s">
        <v>340</v>
      </c>
      <c r="D1025" s="68" t="s">
        <v>926</v>
      </c>
    </row>
    <row r="1026" spans="1:4">
      <c r="A1026" s="63">
        <v>1025</v>
      </c>
      <c r="B1026" s="59" t="s">
        <v>308</v>
      </c>
      <c r="C1026" s="59" t="s">
        <v>340</v>
      </c>
      <c r="D1026" s="68" t="s">
        <v>926</v>
      </c>
    </row>
    <row r="1027" spans="1:4">
      <c r="A1027" s="63">
        <v>1026</v>
      </c>
      <c r="B1027" s="59" t="s">
        <v>309</v>
      </c>
      <c r="C1027" s="59" t="s">
        <v>340</v>
      </c>
      <c r="D1027" s="68" t="s">
        <v>927</v>
      </c>
    </row>
    <row r="1028" spans="1:4">
      <c r="A1028" s="63">
        <v>1027</v>
      </c>
      <c r="B1028" s="59" t="s">
        <v>309</v>
      </c>
      <c r="C1028" s="59" t="s">
        <v>340</v>
      </c>
      <c r="D1028" s="68" t="s">
        <v>927</v>
      </c>
    </row>
    <row r="1029" spans="1:4">
      <c r="A1029" s="63">
        <v>1028</v>
      </c>
      <c r="B1029" s="59" t="s">
        <v>308</v>
      </c>
      <c r="C1029" s="59" t="s">
        <v>340</v>
      </c>
      <c r="D1029" s="68" t="s">
        <v>928</v>
      </c>
    </row>
    <row r="1030" spans="1:4">
      <c r="A1030" s="63">
        <v>1029</v>
      </c>
      <c r="B1030" s="59" t="s">
        <v>308</v>
      </c>
      <c r="C1030" s="59" t="s">
        <v>340</v>
      </c>
      <c r="D1030" s="68" t="s">
        <v>929</v>
      </c>
    </row>
    <row r="1031" spans="1:4">
      <c r="A1031" s="63">
        <v>1030</v>
      </c>
      <c r="B1031" s="59" t="s">
        <v>308</v>
      </c>
      <c r="C1031" s="59" t="s">
        <v>340</v>
      </c>
      <c r="D1031" s="68" t="s">
        <v>930</v>
      </c>
    </row>
    <row r="1032" spans="1:4">
      <c r="A1032" s="63">
        <v>1031</v>
      </c>
      <c r="B1032" s="59" t="s">
        <v>308</v>
      </c>
      <c r="C1032" s="59" t="s">
        <v>340</v>
      </c>
      <c r="D1032" s="68" t="s">
        <v>930</v>
      </c>
    </row>
    <row r="1033" spans="1:4">
      <c r="A1033" s="63">
        <v>1032</v>
      </c>
      <c r="B1033" s="59" t="s">
        <v>308</v>
      </c>
      <c r="C1033" s="59" t="s">
        <v>340</v>
      </c>
      <c r="D1033" s="68" t="s">
        <v>931</v>
      </c>
    </row>
    <row r="1034" spans="1:4">
      <c r="A1034" s="63">
        <v>1033</v>
      </c>
      <c r="B1034" s="59" t="s">
        <v>308</v>
      </c>
      <c r="C1034" s="59" t="s">
        <v>340</v>
      </c>
      <c r="D1034" s="68" t="s">
        <v>932</v>
      </c>
    </row>
    <row r="1035" spans="1:4">
      <c r="A1035" s="63">
        <v>1034</v>
      </c>
      <c r="B1035" s="59" t="s">
        <v>308</v>
      </c>
      <c r="C1035" s="59" t="s">
        <v>340</v>
      </c>
      <c r="D1035" s="68" t="s">
        <v>933</v>
      </c>
    </row>
    <row r="1036" spans="1:4">
      <c r="A1036" s="63">
        <v>1035</v>
      </c>
      <c r="B1036" s="59" t="s">
        <v>308</v>
      </c>
      <c r="C1036" s="59" t="s">
        <v>340</v>
      </c>
      <c r="D1036" s="68" t="s">
        <v>934</v>
      </c>
    </row>
    <row r="1037" spans="1:4">
      <c r="A1037" s="63">
        <v>1036</v>
      </c>
      <c r="B1037" s="59" t="s">
        <v>310</v>
      </c>
      <c r="C1037" s="59" t="s">
        <v>340</v>
      </c>
      <c r="D1037" s="68" t="s">
        <v>935</v>
      </c>
    </row>
    <row r="1038" spans="1:4">
      <c r="A1038" s="63">
        <v>1037</v>
      </c>
      <c r="B1038" s="59" t="s">
        <v>310</v>
      </c>
      <c r="C1038" s="59" t="s">
        <v>340</v>
      </c>
      <c r="D1038" s="68" t="s">
        <v>936</v>
      </c>
    </row>
    <row r="1039" spans="1:4">
      <c r="A1039" s="63">
        <v>1038</v>
      </c>
      <c r="B1039" s="59" t="s">
        <v>325</v>
      </c>
      <c r="C1039" s="59" t="s">
        <v>340</v>
      </c>
      <c r="D1039" s="68" t="s">
        <v>937</v>
      </c>
    </row>
    <row r="1040" spans="1:4">
      <c r="A1040" s="63">
        <v>1039</v>
      </c>
      <c r="B1040" s="59" t="s">
        <v>325</v>
      </c>
      <c r="C1040" s="59" t="s">
        <v>340</v>
      </c>
      <c r="D1040" s="68" t="s">
        <v>937</v>
      </c>
    </row>
    <row r="1041" spans="1:4">
      <c r="A1041" s="63">
        <v>1040</v>
      </c>
      <c r="B1041" s="59" t="s">
        <v>308</v>
      </c>
      <c r="C1041" s="59" t="s">
        <v>340</v>
      </c>
      <c r="D1041" s="68" t="s">
        <v>938</v>
      </c>
    </row>
    <row r="1042" spans="1:4">
      <c r="A1042" s="63">
        <v>1041</v>
      </c>
      <c r="B1042" s="59" t="s">
        <v>326</v>
      </c>
      <c r="C1042" s="59" t="s">
        <v>340</v>
      </c>
      <c r="D1042" s="68" t="s">
        <v>939</v>
      </c>
    </row>
    <row r="1043" spans="1:4">
      <c r="A1043" s="63">
        <v>1042</v>
      </c>
      <c r="B1043" s="59" t="s">
        <v>325</v>
      </c>
      <c r="C1043" s="59" t="s">
        <v>340</v>
      </c>
      <c r="D1043" s="68" t="s">
        <v>939</v>
      </c>
    </row>
    <row r="1044" spans="1:4">
      <c r="A1044" s="63">
        <v>1043</v>
      </c>
      <c r="B1044" s="59" t="s">
        <v>308</v>
      </c>
      <c r="C1044" s="59" t="s">
        <v>340</v>
      </c>
      <c r="D1044" s="68" t="s">
        <v>939</v>
      </c>
    </row>
    <row r="1045" spans="1:4">
      <c r="A1045" s="63">
        <v>1044</v>
      </c>
      <c r="B1045" s="59" t="s">
        <v>308</v>
      </c>
      <c r="C1045" s="59" t="s">
        <v>340</v>
      </c>
      <c r="D1045" s="68" t="s">
        <v>940</v>
      </c>
    </row>
    <row r="1046" spans="1:4">
      <c r="A1046" s="63">
        <v>1045</v>
      </c>
      <c r="B1046" s="59" t="s">
        <v>311</v>
      </c>
      <c r="C1046" s="59" t="s">
        <v>340</v>
      </c>
      <c r="D1046" s="68" t="s">
        <v>941</v>
      </c>
    </row>
    <row r="1047" spans="1:4">
      <c r="A1047" s="63">
        <v>1046</v>
      </c>
      <c r="B1047" s="59" t="s">
        <v>308</v>
      </c>
      <c r="C1047" s="59" t="s">
        <v>340</v>
      </c>
      <c r="D1047" s="68" t="s">
        <v>942</v>
      </c>
    </row>
    <row r="1048" spans="1:4">
      <c r="A1048" s="63">
        <v>1047</v>
      </c>
      <c r="B1048" s="59" t="s">
        <v>308</v>
      </c>
      <c r="C1048" s="59" t="s">
        <v>340</v>
      </c>
      <c r="D1048" s="68" t="s">
        <v>943</v>
      </c>
    </row>
    <row r="1049" spans="1:4">
      <c r="A1049" s="63">
        <v>1048</v>
      </c>
      <c r="B1049" s="59" t="s">
        <v>308</v>
      </c>
      <c r="C1049" s="59" t="s">
        <v>340</v>
      </c>
      <c r="D1049" s="68" t="s">
        <v>944</v>
      </c>
    </row>
    <row r="1050" spans="1:4">
      <c r="A1050" s="63">
        <v>1049</v>
      </c>
      <c r="B1050" s="59" t="s">
        <v>308</v>
      </c>
      <c r="C1050" s="59" t="s">
        <v>340</v>
      </c>
      <c r="D1050" s="68" t="s">
        <v>945</v>
      </c>
    </row>
    <row r="1051" spans="1:4">
      <c r="A1051" s="63">
        <v>1050</v>
      </c>
      <c r="B1051" s="59" t="s">
        <v>308</v>
      </c>
      <c r="C1051" s="59" t="s">
        <v>340</v>
      </c>
      <c r="D1051" s="68" t="s">
        <v>945</v>
      </c>
    </row>
    <row r="1052" spans="1:4">
      <c r="A1052" s="63">
        <v>1051</v>
      </c>
      <c r="B1052" s="59" t="s">
        <v>308</v>
      </c>
      <c r="C1052" s="59" t="s">
        <v>340</v>
      </c>
      <c r="D1052" s="68" t="s">
        <v>945</v>
      </c>
    </row>
    <row r="1053" spans="1:4">
      <c r="A1053" s="63">
        <v>1052</v>
      </c>
      <c r="B1053" s="59" t="s">
        <v>326</v>
      </c>
      <c r="C1053" s="59" t="s">
        <v>340</v>
      </c>
      <c r="D1053" s="68" t="s">
        <v>945</v>
      </c>
    </row>
    <row r="1054" spans="1:4">
      <c r="A1054" s="63">
        <v>1053</v>
      </c>
      <c r="B1054" s="59" t="s">
        <v>308</v>
      </c>
      <c r="C1054" s="59" t="s">
        <v>340</v>
      </c>
      <c r="D1054" s="68" t="s">
        <v>945</v>
      </c>
    </row>
    <row r="1055" spans="1:4">
      <c r="A1055" s="63">
        <v>1054</v>
      </c>
      <c r="B1055" s="59" t="s">
        <v>308</v>
      </c>
      <c r="C1055" s="59" t="s">
        <v>340</v>
      </c>
      <c r="D1055" s="68" t="s">
        <v>945</v>
      </c>
    </row>
    <row r="1056" spans="1:4">
      <c r="A1056" s="63">
        <v>1055</v>
      </c>
      <c r="B1056" s="59" t="s">
        <v>308</v>
      </c>
      <c r="C1056" s="59" t="s">
        <v>340</v>
      </c>
      <c r="D1056" s="68" t="s">
        <v>946</v>
      </c>
    </row>
    <row r="1057" spans="1:4">
      <c r="A1057" s="63">
        <v>1056</v>
      </c>
      <c r="B1057" s="59" t="s">
        <v>308</v>
      </c>
      <c r="C1057" s="59" t="s">
        <v>340</v>
      </c>
      <c r="D1057" s="68" t="s">
        <v>946</v>
      </c>
    </row>
    <row r="1058" spans="1:4">
      <c r="A1058" s="63">
        <v>1057</v>
      </c>
      <c r="B1058" s="59" t="s">
        <v>311</v>
      </c>
      <c r="C1058" s="59" t="s">
        <v>340</v>
      </c>
      <c r="D1058" s="68" t="s">
        <v>946</v>
      </c>
    </row>
    <row r="1059" spans="1:4">
      <c r="A1059" s="63">
        <v>1058</v>
      </c>
      <c r="B1059" s="59" t="s">
        <v>308</v>
      </c>
      <c r="C1059" s="59" t="s">
        <v>340</v>
      </c>
      <c r="D1059" s="68" t="s">
        <v>946</v>
      </c>
    </row>
    <row r="1060" spans="1:4">
      <c r="A1060" s="63">
        <v>1059</v>
      </c>
      <c r="B1060" s="59" t="s">
        <v>308</v>
      </c>
      <c r="C1060" s="59" t="s">
        <v>340</v>
      </c>
      <c r="D1060" s="68" t="s">
        <v>946</v>
      </c>
    </row>
    <row r="1061" spans="1:4">
      <c r="A1061" s="63">
        <v>1060</v>
      </c>
      <c r="B1061" s="59" t="s">
        <v>308</v>
      </c>
      <c r="C1061" s="59" t="s">
        <v>340</v>
      </c>
      <c r="D1061" s="68" t="s">
        <v>946</v>
      </c>
    </row>
    <row r="1062" spans="1:4">
      <c r="A1062" s="63">
        <v>1061</v>
      </c>
      <c r="B1062" s="59" t="s">
        <v>325</v>
      </c>
      <c r="C1062" s="59" t="s">
        <v>340</v>
      </c>
      <c r="D1062" s="68" t="s">
        <v>947</v>
      </c>
    </row>
    <row r="1063" spans="1:4">
      <c r="A1063" s="63">
        <v>1062</v>
      </c>
      <c r="B1063" s="59" t="s">
        <v>308</v>
      </c>
      <c r="C1063" s="59" t="s">
        <v>340</v>
      </c>
      <c r="D1063" s="68" t="s">
        <v>947</v>
      </c>
    </row>
    <row r="1064" spans="1:4">
      <c r="A1064" s="63">
        <v>1063</v>
      </c>
      <c r="B1064" s="59" t="s">
        <v>325</v>
      </c>
      <c r="C1064" s="59" t="s">
        <v>340</v>
      </c>
      <c r="D1064" s="68" t="s">
        <v>947</v>
      </c>
    </row>
    <row r="1065" spans="1:4">
      <c r="A1065" s="63">
        <v>1064</v>
      </c>
      <c r="B1065" s="59" t="s">
        <v>308</v>
      </c>
      <c r="C1065" s="59" t="s">
        <v>340</v>
      </c>
      <c r="D1065" s="68" t="s">
        <v>948</v>
      </c>
    </row>
    <row r="1066" spans="1:4">
      <c r="A1066" s="63">
        <v>1065</v>
      </c>
      <c r="B1066" s="59" t="s">
        <v>308</v>
      </c>
      <c r="C1066" s="59" t="s">
        <v>340</v>
      </c>
      <c r="D1066" s="68" t="s">
        <v>949</v>
      </c>
    </row>
    <row r="1067" spans="1:4">
      <c r="A1067" s="63">
        <v>1066</v>
      </c>
      <c r="B1067" s="59" t="s">
        <v>308</v>
      </c>
      <c r="C1067" s="59" t="s">
        <v>340</v>
      </c>
      <c r="D1067" s="68" t="s">
        <v>950</v>
      </c>
    </row>
    <row r="1068" spans="1:4">
      <c r="A1068" s="63">
        <v>1067</v>
      </c>
      <c r="B1068" s="59" t="s">
        <v>308</v>
      </c>
      <c r="C1068" s="59" t="s">
        <v>341</v>
      </c>
      <c r="D1068" s="68" t="s">
        <v>951</v>
      </c>
    </row>
    <row r="1069" spans="1:4">
      <c r="A1069" s="63">
        <v>1068</v>
      </c>
      <c r="B1069" s="59" t="s">
        <v>310</v>
      </c>
      <c r="C1069" s="59" t="s">
        <v>340</v>
      </c>
      <c r="D1069" s="68" t="s">
        <v>952</v>
      </c>
    </row>
    <row r="1070" spans="1:4">
      <c r="A1070" s="63">
        <v>1069</v>
      </c>
      <c r="B1070" s="59" t="s">
        <v>318</v>
      </c>
      <c r="C1070" s="59" t="s">
        <v>340</v>
      </c>
      <c r="D1070" s="68" t="s">
        <v>953</v>
      </c>
    </row>
    <row r="1071" spans="1:4">
      <c r="A1071" s="63">
        <v>1070</v>
      </c>
      <c r="B1071" s="59" t="s">
        <v>308</v>
      </c>
      <c r="C1071" s="59" t="s">
        <v>340</v>
      </c>
      <c r="D1071" s="68" t="s">
        <v>954</v>
      </c>
    </row>
    <row r="1072" spans="1:4">
      <c r="A1072" s="63">
        <v>1071</v>
      </c>
      <c r="B1072" s="59" t="s">
        <v>310</v>
      </c>
      <c r="C1072" s="59" t="s">
        <v>340</v>
      </c>
      <c r="D1072" s="68" t="s">
        <v>955</v>
      </c>
    </row>
    <row r="1073" spans="1:4">
      <c r="A1073" s="63">
        <v>1072</v>
      </c>
      <c r="B1073" s="59" t="s">
        <v>310</v>
      </c>
      <c r="C1073" s="59" t="s">
        <v>340</v>
      </c>
      <c r="D1073" s="68" t="s">
        <v>955</v>
      </c>
    </row>
    <row r="1074" spans="1:4">
      <c r="A1074" s="63">
        <v>1073</v>
      </c>
      <c r="B1074" s="59" t="s">
        <v>326</v>
      </c>
      <c r="C1074" s="59" t="s">
        <v>340</v>
      </c>
      <c r="D1074" s="68" t="s">
        <v>956</v>
      </c>
    </row>
    <row r="1075" spans="1:4">
      <c r="A1075" s="63">
        <v>1074</v>
      </c>
      <c r="B1075" s="59" t="s">
        <v>308</v>
      </c>
      <c r="C1075" s="59" t="s">
        <v>340</v>
      </c>
      <c r="D1075" s="68" t="s">
        <v>956</v>
      </c>
    </row>
    <row r="1076" spans="1:4">
      <c r="A1076" s="63">
        <v>1075</v>
      </c>
      <c r="B1076" s="59" t="s">
        <v>308</v>
      </c>
      <c r="C1076" s="59" t="s">
        <v>340</v>
      </c>
      <c r="D1076" s="68" t="s">
        <v>957</v>
      </c>
    </row>
    <row r="1077" spans="1:4">
      <c r="A1077" s="63">
        <v>1076</v>
      </c>
      <c r="B1077" s="59" t="s">
        <v>308</v>
      </c>
      <c r="C1077" s="59" t="s">
        <v>340</v>
      </c>
      <c r="D1077" s="68" t="s">
        <v>957</v>
      </c>
    </row>
    <row r="1078" spans="1:4">
      <c r="A1078" s="63">
        <v>1077</v>
      </c>
      <c r="B1078" s="59" t="s">
        <v>309</v>
      </c>
      <c r="C1078" s="59" t="s">
        <v>340</v>
      </c>
      <c r="D1078" s="68" t="s">
        <v>958</v>
      </c>
    </row>
    <row r="1079" spans="1:4">
      <c r="A1079" s="63">
        <v>1078</v>
      </c>
      <c r="B1079" s="59" t="s">
        <v>308</v>
      </c>
      <c r="C1079" s="59" t="s">
        <v>340</v>
      </c>
      <c r="D1079" s="68" t="s">
        <v>959</v>
      </c>
    </row>
    <row r="1080" spans="1:4">
      <c r="A1080" s="63">
        <v>1079</v>
      </c>
      <c r="B1080" s="59" t="s">
        <v>308</v>
      </c>
      <c r="C1080" s="59" t="s">
        <v>340</v>
      </c>
      <c r="D1080" s="68" t="s">
        <v>960</v>
      </c>
    </row>
    <row r="1081" spans="1:4">
      <c r="A1081" s="63">
        <v>1080</v>
      </c>
      <c r="B1081" s="59" t="s">
        <v>309</v>
      </c>
      <c r="C1081" s="59" t="s">
        <v>340</v>
      </c>
      <c r="D1081" s="68" t="s">
        <v>961</v>
      </c>
    </row>
    <row r="1082" spans="1:4">
      <c r="A1082" s="63">
        <v>1081</v>
      </c>
      <c r="B1082" s="59" t="s">
        <v>318</v>
      </c>
      <c r="C1082" s="59" t="s">
        <v>340</v>
      </c>
      <c r="D1082" s="68" t="s">
        <v>961</v>
      </c>
    </row>
    <row r="1083" spans="1:4">
      <c r="A1083" s="63">
        <v>1082</v>
      </c>
      <c r="B1083" s="59" t="s">
        <v>318</v>
      </c>
      <c r="C1083" s="59" t="s">
        <v>340</v>
      </c>
      <c r="D1083" s="68" t="s">
        <v>961</v>
      </c>
    </row>
    <row r="1084" spans="1:4">
      <c r="A1084" s="63">
        <v>1083</v>
      </c>
      <c r="B1084" s="59" t="s">
        <v>308</v>
      </c>
      <c r="C1084" s="59" t="s">
        <v>340</v>
      </c>
      <c r="D1084" s="68" t="s">
        <v>962</v>
      </c>
    </row>
    <row r="1085" spans="1:4">
      <c r="A1085" s="63">
        <v>1084</v>
      </c>
      <c r="B1085" s="59" t="s">
        <v>327</v>
      </c>
      <c r="C1085" s="59" t="s">
        <v>340</v>
      </c>
      <c r="D1085" s="68" t="s">
        <v>962</v>
      </c>
    </row>
    <row r="1086" spans="1:4">
      <c r="A1086" s="63">
        <v>1085</v>
      </c>
      <c r="B1086" s="59" t="s">
        <v>308</v>
      </c>
      <c r="C1086" s="59" t="s">
        <v>340</v>
      </c>
      <c r="D1086" s="68" t="s">
        <v>963</v>
      </c>
    </row>
    <row r="1087" spans="1:4">
      <c r="A1087" s="63">
        <v>1086</v>
      </c>
      <c r="B1087" s="59" t="s">
        <v>318</v>
      </c>
      <c r="C1087" s="59" t="s">
        <v>340</v>
      </c>
      <c r="D1087" s="68" t="s">
        <v>964</v>
      </c>
    </row>
    <row r="1088" spans="1:4">
      <c r="A1088" s="63">
        <v>1087</v>
      </c>
      <c r="B1088" s="59" t="s">
        <v>308</v>
      </c>
      <c r="C1088" s="59" t="s">
        <v>340</v>
      </c>
      <c r="D1088" s="68" t="s">
        <v>965</v>
      </c>
    </row>
    <row r="1089" spans="1:4">
      <c r="A1089" s="63">
        <v>1088</v>
      </c>
      <c r="B1089" s="59" t="s">
        <v>309</v>
      </c>
      <c r="C1089" s="59" t="s">
        <v>340</v>
      </c>
      <c r="D1089" s="68" t="s">
        <v>966</v>
      </c>
    </row>
    <row r="1090" spans="1:4">
      <c r="A1090" s="63">
        <v>1089</v>
      </c>
      <c r="B1090" s="59" t="s">
        <v>310</v>
      </c>
      <c r="C1090" s="59" t="s">
        <v>340</v>
      </c>
      <c r="D1090" s="68" t="s">
        <v>967</v>
      </c>
    </row>
    <row r="1091" spans="1:4">
      <c r="A1091" s="63">
        <v>1090</v>
      </c>
      <c r="B1091" s="59" t="s">
        <v>311</v>
      </c>
      <c r="C1091" s="59" t="s">
        <v>340</v>
      </c>
      <c r="D1091" s="68" t="s">
        <v>967</v>
      </c>
    </row>
    <row r="1092" spans="1:4">
      <c r="A1092" s="63">
        <v>1091</v>
      </c>
      <c r="B1092" s="59" t="s">
        <v>308</v>
      </c>
      <c r="C1092" s="59" t="s">
        <v>340</v>
      </c>
      <c r="D1092" s="68" t="s">
        <v>968</v>
      </c>
    </row>
    <row r="1093" spans="1:4">
      <c r="A1093" s="63">
        <v>1092</v>
      </c>
      <c r="B1093" s="59" t="s">
        <v>308</v>
      </c>
      <c r="C1093" s="59" t="s">
        <v>340</v>
      </c>
      <c r="D1093" s="68" t="s">
        <v>969</v>
      </c>
    </row>
    <row r="1094" spans="1:4">
      <c r="A1094" s="63">
        <v>1093</v>
      </c>
      <c r="B1094" s="59" t="s">
        <v>309</v>
      </c>
      <c r="C1094" s="59" t="s">
        <v>341</v>
      </c>
      <c r="D1094" s="68" t="s">
        <v>969</v>
      </c>
    </row>
    <row r="1095" spans="1:4">
      <c r="A1095" s="63">
        <v>1094</v>
      </c>
      <c r="B1095" s="59" t="s">
        <v>308</v>
      </c>
      <c r="C1095" s="59" t="s">
        <v>340</v>
      </c>
      <c r="D1095" s="68" t="s">
        <v>970</v>
      </c>
    </row>
    <row r="1096" spans="1:4">
      <c r="A1096" s="63">
        <v>1095</v>
      </c>
      <c r="B1096" s="59" t="s">
        <v>308</v>
      </c>
      <c r="C1096" s="59" t="s">
        <v>340</v>
      </c>
      <c r="D1096" s="68" t="s">
        <v>971</v>
      </c>
    </row>
    <row r="1097" spans="1:4">
      <c r="A1097" s="63">
        <v>1096</v>
      </c>
      <c r="B1097" s="59" t="s">
        <v>308</v>
      </c>
      <c r="C1097" s="59" t="s">
        <v>340</v>
      </c>
      <c r="D1097" s="68" t="s">
        <v>971</v>
      </c>
    </row>
    <row r="1098" spans="1:4">
      <c r="A1098" s="63">
        <v>1097</v>
      </c>
      <c r="B1098" s="59" t="s">
        <v>326</v>
      </c>
      <c r="C1098" s="59" t="s">
        <v>340</v>
      </c>
      <c r="D1098" s="68" t="s">
        <v>972</v>
      </c>
    </row>
    <row r="1099" spans="1:4">
      <c r="A1099" s="63">
        <v>1098</v>
      </c>
      <c r="B1099" s="59" t="s">
        <v>308</v>
      </c>
      <c r="C1099" s="59" t="s">
        <v>340</v>
      </c>
      <c r="D1099" s="68" t="s">
        <v>973</v>
      </c>
    </row>
    <row r="1100" spans="1:4">
      <c r="A1100" s="63">
        <v>1099</v>
      </c>
      <c r="B1100" s="59" t="s">
        <v>308</v>
      </c>
      <c r="C1100" s="59" t="s">
        <v>340</v>
      </c>
      <c r="D1100" s="68" t="s">
        <v>973</v>
      </c>
    </row>
    <row r="1101" spans="1:4">
      <c r="A1101" s="63">
        <v>1100</v>
      </c>
      <c r="B1101" s="59" t="s">
        <v>308</v>
      </c>
      <c r="C1101" s="59" t="s">
        <v>340</v>
      </c>
      <c r="D1101" s="68" t="s">
        <v>973</v>
      </c>
    </row>
    <row r="1102" spans="1:4">
      <c r="A1102" s="63">
        <v>1101</v>
      </c>
      <c r="B1102" s="59" t="s">
        <v>309</v>
      </c>
      <c r="C1102" s="59" t="s">
        <v>340</v>
      </c>
      <c r="D1102" s="68" t="s">
        <v>974</v>
      </c>
    </row>
    <row r="1103" spans="1:4">
      <c r="A1103" s="63">
        <v>1102</v>
      </c>
      <c r="B1103" s="59" t="s">
        <v>309</v>
      </c>
      <c r="C1103" s="59" t="s">
        <v>341</v>
      </c>
      <c r="D1103" s="68" t="s">
        <v>975</v>
      </c>
    </row>
    <row r="1104" spans="1:4">
      <c r="A1104" s="63">
        <v>1103</v>
      </c>
      <c r="B1104" s="59" t="s">
        <v>308</v>
      </c>
      <c r="C1104" s="59" t="s">
        <v>340</v>
      </c>
      <c r="D1104" s="68" t="s">
        <v>976</v>
      </c>
    </row>
    <row r="1105" spans="1:4">
      <c r="A1105" s="63">
        <v>1104</v>
      </c>
      <c r="B1105" s="59" t="s">
        <v>308</v>
      </c>
      <c r="C1105" s="59" t="s">
        <v>340</v>
      </c>
      <c r="D1105" s="68" t="s">
        <v>977</v>
      </c>
    </row>
    <row r="1106" spans="1:4">
      <c r="A1106" s="63">
        <v>1105</v>
      </c>
      <c r="B1106" s="59" t="s">
        <v>308</v>
      </c>
      <c r="C1106" s="59" t="s">
        <v>340</v>
      </c>
      <c r="D1106" s="68" t="s">
        <v>978</v>
      </c>
    </row>
    <row r="1107" spans="1:4">
      <c r="A1107" s="63">
        <v>1106</v>
      </c>
      <c r="B1107" s="59" t="s">
        <v>310</v>
      </c>
      <c r="C1107" s="59" t="s">
        <v>340</v>
      </c>
      <c r="D1107" s="68" t="s">
        <v>979</v>
      </c>
    </row>
    <row r="1108" spans="1:4">
      <c r="A1108" s="63">
        <v>1107</v>
      </c>
      <c r="B1108" s="59" t="s">
        <v>315</v>
      </c>
      <c r="C1108" s="59" t="s">
        <v>342</v>
      </c>
      <c r="D1108" s="68" t="s">
        <v>980</v>
      </c>
    </row>
    <row r="1109" spans="1:4">
      <c r="A1109" s="63">
        <v>1108</v>
      </c>
      <c r="B1109" s="59" t="s">
        <v>308</v>
      </c>
      <c r="C1109" s="59" t="s">
        <v>340</v>
      </c>
      <c r="D1109" s="68" t="s">
        <v>981</v>
      </c>
    </row>
    <row r="1110" spans="1:4">
      <c r="A1110" s="63">
        <v>1109</v>
      </c>
      <c r="B1110" s="59" t="s">
        <v>308</v>
      </c>
      <c r="C1110" s="59" t="s">
        <v>340</v>
      </c>
      <c r="D1110" s="68" t="s">
        <v>982</v>
      </c>
    </row>
    <row r="1111" spans="1:4">
      <c r="A1111" s="63">
        <v>1110</v>
      </c>
      <c r="B1111" s="59" t="s">
        <v>308</v>
      </c>
      <c r="C1111" s="59" t="s">
        <v>340</v>
      </c>
      <c r="D1111" s="68" t="s">
        <v>983</v>
      </c>
    </row>
    <row r="1112" spans="1:4">
      <c r="A1112" s="63">
        <v>1111</v>
      </c>
      <c r="B1112" s="59" t="s">
        <v>316</v>
      </c>
      <c r="C1112" s="59" t="s">
        <v>341</v>
      </c>
      <c r="D1112" s="68" t="s">
        <v>983</v>
      </c>
    </row>
    <row r="1113" spans="1:4">
      <c r="A1113" s="63">
        <v>1112</v>
      </c>
      <c r="B1113" s="59" t="s">
        <v>308</v>
      </c>
      <c r="C1113" s="59" t="s">
        <v>340</v>
      </c>
      <c r="D1113" s="68" t="s">
        <v>983</v>
      </c>
    </row>
    <row r="1114" spans="1:4">
      <c r="A1114" s="63">
        <v>1113</v>
      </c>
      <c r="B1114" s="59" t="s">
        <v>308</v>
      </c>
      <c r="C1114" s="59" t="s">
        <v>340</v>
      </c>
      <c r="D1114" s="68" t="s">
        <v>983</v>
      </c>
    </row>
    <row r="1115" spans="1:4">
      <c r="A1115" s="63">
        <v>1114</v>
      </c>
      <c r="B1115" s="59" t="s">
        <v>308</v>
      </c>
      <c r="C1115" s="59" t="s">
        <v>340</v>
      </c>
      <c r="D1115" s="68" t="s">
        <v>983</v>
      </c>
    </row>
    <row r="1116" spans="1:4">
      <c r="A1116" s="63">
        <v>1115</v>
      </c>
      <c r="B1116" s="59" t="s">
        <v>310</v>
      </c>
      <c r="C1116" s="59" t="s">
        <v>340</v>
      </c>
      <c r="D1116" s="68" t="s">
        <v>983</v>
      </c>
    </row>
    <row r="1117" spans="1:4">
      <c r="A1117" s="63">
        <v>1116</v>
      </c>
      <c r="B1117" s="59" t="s">
        <v>308</v>
      </c>
      <c r="C1117" s="59" t="s">
        <v>340</v>
      </c>
      <c r="D1117" s="68" t="s">
        <v>984</v>
      </c>
    </row>
    <row r="1118" spans="1:4">
      <c r="A1118" s="63">
        <v>1117</v>
      </c>
      <c r="B1118" s="59" t="s">
        <v>318</v>
      </c>
      <c r="C1118" s="59" t="s">
        <v>340</v>
      </c>
      <c r="D1118" s="68" t="s">
        <v>984</v>
      </c>
    </row>
    <row r="1119" spans="1:4">
      <c r="A1119" s="63">
        <v>1118</v>
      </c>
      <c r="B1119" s="59" t="s">
        <v>308</v>
      </c>
      <c r="C1119" s="59" t="s">
        <v>340</v>
      </c>
      <c r="D1119" s="68" t="s">
        <v>985</v>
      </c>
    </row>
    <row r="1120" spans="1:4">
      <c r="A1120" s="63">
        <v>1119</v>
      </c>
      <c r="B1120" s="59" t="s">
        <v>311</v>
      </c>
      <c r="C1120" s="59" t="s">
        <v>340</v>
      </c>
      <c r="D1120" s="68" t="s">
        <v>985</v>
      </c>
    </row>
    <row r="1121" spans="1:4">
      <c r="A1121" s="63">
        <v>1120</v>
      </c>
      <c r="B1121" s="59" t="s">
        <v>308</v>
      </c>
      <c r="C1121" s="59" t="s">
        <v>340</v>
      </c>
      <c r="D1121" s="68" t="s">
        <v>986</v>
      </c>
    </row>
    <row r="1122" spans="1:4">
      <c r="A1122" s="63">
        <v>1121</v>
      </c>
      <c r="B1122" s="59" t="s">
        <v>308</v>
      </c>
      <c r="C1122" s="59" t="s">
        <v>340</v>
      </c>
      <c r="D1122" s="68" t="s">
        <v>986</v>
      </c>
    </row>
    <row r="1123" spans="1:4">
      <c r="A1123" s="63">
        <v>1122</v>
      </c>
      <c r="B1123" s="59" t="s">
        <v>308</v>
      </c>
      <c r="C1123" s="59" t="s">
        <v>340</v>
      </c>
      <c r="D1123" s="68" t="s">
        <v>987</v>
      </c>
    </row>
    <row r="1124" spans="1:4">
      <c r="A1124" s="63">
        <v>1123</v>
      </c>
      <c r="B1124" s="59" t="s">
        <v>308</v>
      </c>
      <c r="C1124" s="59" t="s">
        <v>340</v>
      </c>
      <c r="D1124" s="68" t="s">
        <v>987</v>
      </c>
    </row>
    <row r="1125" spans="1:4">
      <c r="A1125" s="63">
        <v>1124</v>
      </c>
      <c r="B1125" s="59" t="s">
        <v>308</v>
      </c>
      <c r="C1125" s="59" t="s">
        <v>340</v>
      </c>
      <c r="D1125" s="68" t="s">
        <v>988</v>
      </c>
    </row>
    <row r="1126" spans="1:4">
      <c r="A1126" s="63">
        <v>1125</v>
      </c>
      <c r="B1126" s="59" t="s">
        <v>310</v>
      </c>
      <c r="C1126" s="59" t="s">
        <v>340</v>
      </c>
      <c r="D1126" s="68" t="s">
        <v>989</v>
      </c>
    </row>
    <row r="1127" spans="1:4">
      <c r="A1127" s="63">
        <v>1126</v>
      </c>
      <c r="B1127" s="59" t="s">
        <v>308</v>
      </c>
      <c r="C1127" s="59" t="s">
        <v>340</v>
      </c>
      <c r="D1127" s="68" t="s">
        <v>990</v>
      </c>
    </row>
    <row r="1128" spans="1:4">
      <c r="A1128" s="63">
        <v>1127</v>
      </c>
      <c r="B1128" s="59" t="s">
        <v>308</v>
      </c>
      <c r="C1128" s="59" t="s">
        <v>340</v>
      </c>
      <c r="D1128" s="68" t="s">
        <v>991</v>
      </c>
    </row>
    <row r="1129" spans="1:4">
      <c r="A1129" s="63">
        <v>1128</v>
      </c>
      <c r="B1129" s="59" t="s">
        <v>308</v>
      </c>
      <c r="C1129" s="59" t="s">
        <v>340</v>
      </c>
      <c r="D1129" s="68" t="s">
        <v>992</v>
      </c>
    </row>
    <row r="1130" spans="1:4">
      <c r="A1130" s="63">
        <v>1129</v>
      </c>
      <c r="B1130" s="59" t="s">
        <v>308</v>
      </c>
      <c r="C1130" s="59" t="s">
        <v>340</v>
      </c>
      <c r="D1130" s="68" t="s">
        <v>993</v>
      </c>
    </row>
    <row r="1131" spans="1:4">
      <c r="A1131" s="63">
        <v>1130</v>
      </c>
      <c r="B1131" s="59" t="s">
        <v>311</v>
      </c>
      <c r="C1131" s="59" t="s">
        <v>340</v>
      </c>
      <c r="D1131" s="68" t="s">
        <v>994</v>
      </c>
    </row>
    <row r="1132" spans="1:4">
      <c r="A1132" s="63">
        <v>1131</v>
      </c>
      <c r="B1132" s="59" t="s">
        <v>326</v>
      </c>
      <c r="C1132" s="59" t="s">
        <v>341</v>
      </c>
      <c r="D1132" s="68" t="s">
        <v>995</v>
      </c>
    </row>
    <row r="1133" spans="1:4">
      <c r="A1133" s="63">
        <v>1132</v>
      </c>
      <c r="B1133" s="59" t="s">
        <v>328</v>
      </c>
      <c r="C1133" s="59" t="s">
        <v>340</v>
      </c>
      <c r="D1133" s="68" t="s">
        <v>996</v>
      </c>
    </row>
    <row r="1134" spans="1:4">
      <c r="A1134" s="63">
        <v>1133</v>
      </c>
      <c r="B1134" s="59" t="s">
        <v>318</v>
      </c>
      <c r="C1134" s="59" t="s">
        <v>340</v>
      </c>
      <c r="D1134" s="68" t="s">
        <v>996</v>
      </c>
    </row>
    <row r="1135" spans="1:4">
      <c r="A1135" s="63">
        <v>1134</v>
      </c>
      <c r="B1135" s="59" t="s">
        <v>308</v>
      </c>
      <c r="C1135" s="59" t="s">
        <v>340</v>
      </c>
      <c r="D1135" s="68" t="s">
        <v>997</v>
      </c>
    </row>
    <row r="1136" spans="1:4">
      <c r="A1136" s="63">
        <v>1135</v>
      </c>
      <c r="B1136" s="59" t="s">
        <v>308</v>
      </c>
      <c r="C1136" s="59" t="s">
        <v>340</v>
      </c>
      <c r="D1136" s="68" t="s">
        <v>997</v>
      </c>
    </row>
    <row r="1137" spans="1:4">
      <c r="A1137" s="63">
        <v>1136</v>
      </c>
      <c r="B1137" s="59" t="s">
        <v>308</v>
      </c>
      <c r="C1137" s="59" t="s">
        <v>340</v>
      </c>
      <c r="D1137" s="68" t="s">
        <v>998</v>
      </c>
    </row>
    <row r="1138" spans="1:4">
      <c r="A1138" s="63">
        <v>1137</v>
      </c>
      <c r="B1138" s="59" t="s">
        <v>308</v>
      </c>
      <c r="C1138" s="59" t="s">
        <v>341</v>
      </c>
      <c r="D1138" s="68" t="s">
        <v>998</v>
      </c>
    </row>
    <row r="1139" spans="1:4">
      <c r="A1139" s="63">
        <v>1138</v>
      </c>
      <c r="B1139" s="59" t="s">
        <v>310</v>
      </c>
      <c r="C1139" s="59" t="s">
        <v>79</v>
      </c>
      <c r="D1139" s="68" t="s">
        <v>998</v>
      </c>
    </row>
    <row r="1140" spans="1:4">
      <c r="A1140" s="63">
        <v>1139</v>
      </c>
      <c r="B1140" s="59" t="s">
        <v>310</v>
      </c>
      <c r="C1140" s="59" t="s">
        <v>340</v>
      </c>
      <c r="D1140" s="68" t="s">
        <v>999</v>
      </c>
    </row>
    <row r="1141" spans="1:4">
      <c r="A1141" s="63">
        <v>1140</v>
      </c>
      <c r="B1141" s="59" t="s">
        <v>309</v>
      </c>
      <c r="C1141" s="59" t="s">
        <v>341</v>
      </c>
      <c r="D1141" s="68" t="s">
        <v>1000</v>
      </c>
    </row>
    <row r="1142" spans="1:4">
      <c r="A1142" s="63">
        <v>1141</v>
      </c>
      <c r="B1142" s="59" t="s">
        <v>318</v>
      </c>
      <c r="C1142" s="59" t="s">
        <v>340</v>
      </c>
      <c r="D1142" s="68" t="s">
        <v>1001</v>
      </c>
    </row>
    <row r="1143" spans="1:4">
      <c r="A1143" s="63">
        <v>1142</v>
      </c>
      <c r="B1143" s="59" t="s">
        <v>308</v>
      </c>
      <c r="C1143" s="59" t="s">
        <v>340</v>
      </c>
      <c r="D1143" s="68" t="s">
        <v>1001</v>
      </c>
    </row>
    <row r="1144" spans="1:4">
      <c r="A1144" s="63">
        <v>1143</v>
      </c>
      <c r="B1144" s="59" t="s">
        <v>310</v>
      </c>
      <c r="C1144" s="59" t="s">
        <v>79</v>
      </c>
      <c r="D1144" s="68" t="s">
        <v>1002</v>
      </c>
    </row>
    <row r="1145" spans="1:4">
      <c r="A1145" s="63">
        <v>1144</v>
      </c>
      <c r="B1145" s="59" t="s">
        <v>310</v>
      </c>
      <c r="C1145" s="59" t="s">
        <v>79</v>
      </c>
      <c r="D1145" s="68" t="s">
        <v>1002</v>
      </c>
    </row>
    <row r="1146" spans="1:4">
      <c r="A1146" s="63">
        <v>1145</v>
      </c>
      <c r="B1146" s="59" t="s">
        <v>311</v>
      </c>
      <c r="C1146" s="59" t="s">
        <v>340</v>
      </c>
      <c r="D1146" s="68" t="s">
        <v>1002</v>
      </c>
    </row>
    <row r="1147" spans="1:4">
      <c r="A1147" s="63">
        <v>1146</v>
      </c>
      <c r="B1147" s="59" t="s">
        <v>308</v>
      </c>
      <c r="C1147" s="59" t="s">
        <v>340</v>
      </c>
      <c r="D1147" s="68" t="s">
        <v>1003</v>
      </c>
    </row>
    <row r="1148" spans="1:4">
      <c r="A1148" s="63">
        <v>1147</v>
      </c>
      <c r="B1148" s="59" t="s">
        <v>308</v>
      </c>
      <c r="C1148" s="59" t="s">
        <v>340</v>
      </c>
      <c r="D1148" s="68" t="s">
        <v>1004</v>
      </c>
    </row>
    <row r="1149" spans="1:4">
      <c r="A1149" s="63">
        <v>1148</v>
      </c>
      <c r="B1149" s="59" t="s">
        <v>309</v>
      </c>
      <c r="C1149" s="59" t="s">
        <v>341</v>
      </c>
      <c r="D1149" s="68" t="s">
        <v>1005</v>
      </c>
    </row>
    <row r="1150" spans="1:4">
      <c r="A1150" s="63">
        <v>1149</v>
      </c>
      <c r="B1150" s="59" t="s">
        <v>309</v>
      </c>
      <c r="C1150" s="59" t="s">
        <v>340</v>
      </c>
      <c r="D1150" s="68" t="s">
        <v>1005</v>
      </c>
    </row>
    <row r="1151" spans="1:4">
      <c r="A1151" s="63">
        <v>1150</v>
      </c>
      <c r="B1151" s="59" t="s">
        <v>308</v>
      </c>
      <c r="C1151" s="59" t="s">
        <v>340</v>
      </c>
      <c r="D1151" s="68" t="s">
        <v>1006</v>
      </c>
    </row>
    <row r="1152" spans="1:4">
      <c r="A1152" s="63">
        <v>1151</v>
      </c>
      <c r="B1152" s="59" t="s">
        <v>308</v>
      </c>
      <c r="C1152" s="59" t="s">
        <v>340</v>
      </c>
      <c r="D1152" s="68" t="s">
        <v>1006</v>
      </c>
    </row>
    <row r="1153" spans="1:4">
      <c r="A1153" s="63">
        <v>1152</v>
      </c>
      <c r="B1153" s="59" t="s">
        <v>316</v>
      </c>
      <c r="C1153" s="59" t="s">
        <v>341</v>
      </c>
      <c r="D1153" s="68" t="s">
        <v>1006</v>
      </c>
    </row>
    <row r="1154" spans="1:4">
      <c r="A1154" s="63">
        <v>1153</v>
      </c>
      <c r="B1154" s="59" t="s">
        <v>308</v>
      </c>
      <c r="C1154" s="59" t="s">
        <v>341</v>
      </c>
      <c r="D1154" s="68" t="s">
        <v>1006</v>
      </c>
    </row>
    <row r="1155" spans="1:4">
      <c r="A1155" s="63">
        <v>1154</v>
      </c>
      <c r="B1155" s="59" t="s">
        <v>310</v>
      </c>
      <c r="C1155" s="59" t="s">
        <v>340</v>
      </c>
      <c r="D1155" s="68" t="s">
        <v>1007</v>
      </c>
    </row>
    <row r="1156" spans="1:4">
      <c r="A1156" s="63">
        <v>1155</v>
      </c>
      <c r="B1156" s="59" t="s">
        <v>308</v>
      </c>
      <c r="C1156" s="59" t="s">
        <v>340</v>
      </c>
      <c r="D1156" s="68" t="s">
        <v>1008</v>
      </c>
    </row>
    <row r="1157" spans="1:4">
      <c r="A1157" s="63">
        <v>1156</v>
      </c>
      <c r="B1157" s="59" t="s">
        <v>308</v>
      </c>
      <c r="C1157" s="59" t="s">
        <v>340</v>
      </c>
      <c r="D1157" s="68" t="s">
        <v>1009</v>
      </c>
    </row>
    <row r="1158" spans="1:4">
      <c r="A1158" s="63">
        <v>1157</v>
      </c>
      <c r="B1158" s="59" t="s">
        <v>308</v>
      </c>
      <c r="C1158" s="59" t="s">
        <v>340</v>
      </c>
      <c r="D1158" s="68" t="s">
        <v>1009</v>
      </c>
    </row>
    <row r="1159" spans="1:4">
      <c r="A1159" s="63">
        <v>1158</v>
      </c>
      <c r="B1159" s="59" t="s">
        <v>308</v>
      </c>
      <c r="C1159" s="59" t="s">
        <v>340</v>
      </c>
      <c r="D1159" s="68" t="s">
        <v>1009</v>
      </c>
    </row>
    <row r="1160" spans="1:4">
      <c r="A1160" s="63">
        <v>1159</v>
      </c>
      <c r="B1160" s="59" t="s">
        <v>308</v>
      </c>
      <c r="C1160" s="59" t="s">
        <v>340</v>
      </c>
      <c r="D1160" s="68" t="s">
        <v>1009</v>
      </c>
    </row>
    <row r="1161" spans="1:4">
      <c r="A1161" s="63">
        <v>1160</v>
      </c>
      <c r="B1161" s="59" t="s">
        <v>308</v>
      </c>
      <c r="C1161" s="59" t="s">
        <v>340</v>
      </c>
      <c r="D1161" s="68" t="s">
        <v>1010</v>
      </c>
    </row>
    <row r="1162" spans="1:4">
      <c r="A1162" s="63">
        <v>1161</v>
      </c>
      <c r="B1162" s="59" t="s">
        <v>308</v>
      </c>
      <c r="C1162" s="59" t="s">
        <v>340</v>
      </c>
      <c r="D1162" s="68" t="s">
        <v>1010</v>
      </c>
    </row>
    <row r="1163" spans="1:4">
      <c r="A1163" s="63">
        <v>1162</v>
      </c>
      <c r="B1163" s="59" t="s">
        <v>308</v>
      </c>
      <c r="C1163" s="59" t="s">
        <v>340</v>
      </c>
      <c r="D1163" s="68" t="s">
        <v>1010</v>
      </c>
    </row>
    <row r="1164" spans="1:4">
      <c r="A1164" s="63">
        <v>1163</v>
      </c>
      <c r="B1164" s="59" t="s">
        <v>308</v>
      </c>
      <c r="C1164" s="59" t="s">
        <v>340</v>
      </c>
      <c r="D1164" s="68" t="s">
        <v>1010</v>
      </c>
    </row>
    <row r="1165" spans="1:4">
      <c r="A1165" s="63">
        <v>1164</v>
      </c>
      <c r="B1165" s="59" t="s">
        <v>308</v>
      </c>
      <c r="C1165" s="59" t="s">
        <v>340</v>
      </c>
      <c r="D1165" s="68" t="s">
        <v>1010</v>
      </c>
    </row>
    <row r="1166" spans="1:4">
      <c r="A1166" s="63">
        <v>1165</v>
      </c>
      <c r="B1166" s="59" t="s">
        <v>308</v>
      </c>
      <c r="C1166" s="59" t="s">
        <v>340</v>
      </c>
      <c r="D1166" s="68" t="s">
        <v>1010</v>
      </c>
    </row>
    <row r="1167" spans="1:4">
      <c r="A1167" s="63">
        <v>1166</v>
      </c>
      <c r="B1167" s="59" t="s">
        <v>308</v>
      </c>
      <c r="C1167" s="59" t="s">
        <v>340</v>
      </c>
      <c r="D1167" s="68" t="s">
        <v>1011</v>
      </c>
    </row>
    <row r="1168" spans="1:4">
      <c r="A1168" s="63">
        <v>1167</v>
      </c>
      <c r="B1168" s="59" t="s">
        <v>308</v>
      </c>
      <c r="C1168" s="59" t="s">
        <v>340</v>
      </c>
      <c r="D1168" s="68" t="s">
        <v>1012</v>
      </c>
    </row>
    <row r="1169" spans="1:4">
      <c r="A1169" s="63">
        <v>1168</v>
      </c>
      <c r="B1169" s="59" t="s">
        <v>309</v>
      </c>
      <c r="C1169" s="59" t="s">
        <v>340</v>
      </c>
      <c r="D1169" s="68" t="s">
        <v>1013</v>
      </c>
    </row>
    <row r="1170" spans="1:4">
      <c r="A1170" s="63">
        <v>1169</v>
      </c>
      <c r="B1170" s="59" t="s">
        <v>308</v>
      </c>
      <c r="C1170" s="59" t="s">
        <v>340</v>
      </c>
      <c r="D1170" s="68" t="s">
        <v>1014</v>
      </c>
    </row>
    <row r="1171" spans="1:4">
      <c r="A1171" s="63">
        <v>1170</v>
      </c>
      <c r="B1171" s="59" t="s">
        <v>309</v>
      </c>
      <c r="C1171" s="59" t="s">
        <v>340</v>
      </c>
      <c r="D1171" s="68" t="s">
        <v>1015</v>
      </c>
    </row>
    <row r="1172" spans="1:4">
      <c r="A1172" s="63">
        <v>1171</v>
      </c>
      <c r="B1172" s="59" t="s">
        <v>308</v>
      </c>
      <c r="C1172" s="59" t="s">
        <v>340</v>
      </c>
      <c r="D1172" s="68" t="s">
        <v>1015</v>
      </c>
    </row>
    <row r="1173" spans="1:4">
      <c r="A1173" s="63">
        <v>1172</v>
      </c>
      <c r="B1173" s="59" t="s">
        <v>309</v>
      </c>
      <c r="C1173" s="59" t="s">
        <v>340</v>
      </c>
      <c r="D1173" s="68" t="s">
        <v>1016</v>
      </c>
    </row>
    <row r="1174" spans="1:4">
      <c r="A1174" s="63">
        <v>1173</v>
      </c>
      <c r="B1174" s="59" t="s">
        <v>308</v>
      </c>
      <c r="C1174" s="59" t="s">
        <v>340</v>
      </c>
      <c r="D1174" s="68" t="s">
        <v>1016</v>
      </c>
    </row>
    <row r="1175" spans="1:4">
      <c r="A1175" s="63">
        <v>1174</v>
      </c>
      <c r="B1175" s="59" t="s">
        <v>308</v>
      </c>
      <c r="C1175" s="59" t="s">
        <v>340</v>
      </c>
      <c r="D1175" s="68" t="s">
        <v>1017</v>
      </c>
    </row>
    <row r="1176" spans="1:4">
      <c r="A1176" s="63">
        <v>1175</v>
      </c>
      <c r="B1176" s="59" t="s">
        <v>308</v>
      </c>
      <c r="C1176" s="59" t="s">
        <v>340</v>
      </c>
      <c r="D1176" s="68" t="s">
        <v>1018</v>
      </c>
    </row>
    <row r="1177" spans="1:4">
      <c r="A1177" s="63">
        <v>1176</v>
      </c>
      <c r="B1177" s="59" t="s">
        <v>308</v>
      </c>
      <c r="C1177" s="59" t="s">
        <v>340</v>
      </c>
      <c r="D1177" s="68" t="s">
        <v>1018</v>
      </c>
    </row>
    <row r="1178" spans="1:4">
      <c r="A1178" s="63">
        <v>1177</v>
      </c>
      <c r="B1178" s="59" t="s">
        <v>308</v>
      </c>
      <c r="C1178" s="59" t="s">
        <v>340</v>
      </c>
      <c r="D1178" s="68" t="s">
        <v>1019</v>
      </c>
    </row>
    <row r="1179" spans="1:4">
      <c r="A1179" s="63">
        <v>1178</v>
      </c>
      <c r="B1179" s="59" t="s">
        <v>308</v>
      </c>
      <c r="C1179" s="59" t="s">
        <v>341</v>
      </c>
      <c r="D1179" s="68" t="s">
        <v>1019</v>
      </c>
    </row>
    <row r="1180" spans="1:4">
      <c r="A1180" s="63">
        <v>1179</v>
      </c>
      <c r="B1180" s="59" t="s">
        <v>310</v>
      </c>
      <c r="C1180" s="59" t="s">
        <v>79</v>
      </c>
      <c r="D1180" s="68" t="s">
        <v>1020</v>
      </c>
    </row>
    <row r="1181" spans="1:4">
      <c r="A1181" s="63">
        <v>1180</v>
      </c>
      <c r="B1181" s="59" t="s">
        <v>308</v>
      </c>
      <c r="C1181" s="59" t="s">
        <v>340</v>
      </c>
      <c r="D1181" s="68" t="s">
        <v>1021</v>
      </c>
    </row>
    <row r="1182" spans="1:4">
      <c r="A1182" s="63">
        <v>1181</v>
      </c>
      <c r="B1182" s="59" t="s">
        <v>308</v>
      </c>
      <c r="C1182" s="59" t="s">
        <v>340</v>
      </c>
      <c r="D1182" s="68" t="s">
        <v>1022</v>
      </c>
    </row>
    <row r="1183" spans="1:4">
      <c r="A1183" s="63">
        <v>1182</v>
      </c>
      <c r="B1183" s="59" t="s">
        <v>308</v>
      </c>
      <c r="C1183" s="59" t="s">
        <v>340</v>
      </c>
      <c r="D1183" s="68" t="s">
        <v>1023</v>
      </c>
    </row>
    <row r="1184" spans="1:4">
      <c r="A1184" s="63">
        <v>1183</v>
      </c>
      <c r="B1184" s="59" t="s">
        <v>308</v>
      </c>
      <c r="C1184" s="59" t="s">
        <v>340</v>
      </c>
      <c r="D1184" s="68" t="s">
        <v>1024</v>
      </c>
    </row>
    <row r="1185" spans="1:4">
      <c r="A1185" s="63">
        <v>1184</v>
      </c>
      <c r="B1185" s="59" t="s">
        <v>308</v>
      </c>
      <c r="C1185" s="59" t="s">
        <v>340</v>
      </c>
      <c r="D1185" s="68" t="s">
        <v>1025</v>
      </c>
    </row>
    <row r="1186" spans="1:4">
      <c r="A1186" s="63">
        <v>1185</v>
      </c>
      <c r="B1186" s="59" t="s">
        <v>308</v>
      </c>
      <c r="C1186" s="59" t="s">
        <v>340</v>
      </c>
      <c r="D1186" s="68" t="s">
        <v>1026</v>
      </c>
    </row>
    <row r="1187" spans="1:4">
      <c r="A1187" s="63">
        <v>1186</v>
      </c>
      <c r="B1187" s="59" t="s">
        <v>314</v>
      </c>
      <c r="C1187" s="59" t="s">
        <v>340</v>
      </c>
      <c r="D1187" s="68" t="s">
        <v>1026</v>
      </c>
    </row>
    <row r="1188" spans="1:4">
      <c r="A1188" s="63">
        <v>1187</v>
      </c>
      <c r="B1188" s="59" t="s">
        <v>308</v>
      </c>
      <c r="C1188" s="59" t="s">
        <v>340</v>
      </c>
      <c r="D1188" s="68" t="s">
        <v>1027</v>
      </c>
    </row>
    <row r="1189" spans="1:4">
      <c r="A1189" s="63">
        <v>1188</v>
      </c>
      <c r="B1189" s="59" t="s">
        <v>308</v>
      </c>
      <c r="C1189" s="59" t="s">
        <v>341</v>
      </c>
      <c r="D1189" s="68" t="s">
        <v>1027</v>
      </c>
    </row>
    <row r="1190" spans="1:4">
      <c r="A1190" s="63">
        <v>1189</v>
      </c>
      <c r="B1190" s="59" t="s">
        <v>311</v>
      </c>
      <c r="C1190" s="59" t="s">
        <v>340</v>
      </c>
      <c r="D1190" s="68" t="s">
        <v>1028</v>
      </c>
    </row>
    <row r="1191" spans="1:4">
      <c r="A1191" s="63">
        <v>1190</v>
      </c>
      <c r="B1191" s="59" t="s">
        <v>311</v>
      </c>
      <c r="C1191" s="59" t="s">
        <v>340</v>
      </c>
      <c r="D1191" s="68" t="s">
        <v>1028</v>
      </c>
    </row>
    <row r="1192" spans="1:4">
      <c r="A1192" s="63">
        <v>1191</v>
      </c>
      <c r="B1192" s="59" t="s">
        <v>308</v>
      </c>
      <c r="C1192" s="59" t="s">
        <v>340</v>
      </c>
      <c r="D1192" s="68" t="s">
        <v>1028</v>
      </c>
    </row>
    <row r="1193" spans="1:4">
      <c r="A1193" s="63">
        <v>1192</v>
      </c>
      <c r="B1193" s="59" t="s">
        <v>308</v>
      </c>
      <c r="C1193" s="59" t="s">
        <v>340</v>
      </c>
      <c r="D1193" s="68" t="s">
        <v>1029</v>
      </c>
    </row>
    <row r="1194" spans="1:4">
      <c r="A1194" s="63">
        <v>1193</v>
      </c>
      <c r="B1194" s="59" t="s">
        <v>308</v>
      </c>
      <c r="C1194" s="59" t="s">
        <v>340</v>
      </c>
      <c r="D1194" s="68" t="s">
        <v>1030</v>
      </c>
    </row>
    <row r="1195" spans="1:4">
      <c r="A1195" s="63">
        <v>1194</v>
      </c>
      <c r="B1195" s="59" t="s">
        <v>308</v>
      </c>
      <c r="C1195" s="59" t="s">
        <v>340</v>
      </c>
      <c r="D1195" s="68" t="s">
        <v>1030</v>
      </c>
    </row>
    <row r="1196" spans="1:4">
      <c r="A1196" s="63">
        <v>1195</v>
      </c>
      <c r="B1196" s="59" t="s">
        <v>308</v>
      </c>
      <c r="C1196" s="59" t="s">
        <v>341</v>
      </c>
      <c r="D1196" s="68" t="s">
        <v>1030</v>
      </c>
    </row>
    <row r="1197" spans="1:4">
      <c r="A1197" s="63">
        <v>1196</v>
      </c>
      <c r="B1197" s="59" t="s">
        <v>308</v>
      </c>
      <c r="C1197" s="59" t="s">
        <v>340</v>
      </c>
      <c r="D1197" s="68" t="s">
        <v>1030</v>
      </c>
    </row>
    <row r="1198" spans="1:4">
      <c r="A1198" s="63">
        <v>1197</v>
      </c>
      <c r="B1198" s="59" t="s">
        <v>308</v>
      </c>
      <c r="C1198" s="59" t="s">
        <v>340</v>
      </c>
      <c r="D1198" s="68" t="s">
        <v>1030</v>
      </c>
    </row>
    <row r="1199" spans="1:4">
      <c r="A1199" s="63">
        <v>1198</v>
      </c>
      <c r="B1199" s="59" t="s">
        <v>308</v>
      </c>
      <c r="C1199" s="59" t="s">
        <v>340</v>
      </c>
      <c r="D1199" s="68" t="s">
        <v>1031</v>
      </c>
    </row>
    <row r="1200" spans="1:4">
      <c r="A1200" s="63">
        <v>1199</v>
      </c>
      <c r="B1200" s="59" t="s">
        <v>308</v>
      </c>
      <c r="C1200" s="59" t="s">
        <v>340</v>
      </c>
      <c r="D1200" s="68" t="s">
        <v>1032</v>
      </c>
    </row>
    <row r="1201" spans="1:4">
      <c r="A1201" s="63">
        <v>1200</v>
      </c>
      <c r="B1201" s="59" t="s">
        <v>308</v>
      </c>
      <c r="C1201" s="59" t="s">
        <v>340</v>
      </c>
      <c r="D1201" s="68" t="s">
        <v>1032</v>
      </c>
    </row>
    <row r="1202" spans="1:4">
      <c r="A1202" s="63">
        <v>1201</v>
      </c>
      <c r="B1202" s="59" t="s">
        <v>308</v>
      </c>
      <c r="C1202" s="59" t="s">
        <v>340</v>
      </c>
      <c r="D1202" s="68" t="s">
        <v>1033</v>
      </c>
    </row>
    <row r="1203" spans="1:4">
      <c r="A1203" s="63">
        <v>1202</v>
      </c>
      <c r="B1203" s="59" t="s">
        <v>308</v>
      </c>
      <c r="C1203" s="59" t="s">
        <v>341</v>
      </c>
      <c r="D1203" s="68" t="s">
        <v>1034</v>
      </c>
    </row>
    <row r="1204" spans="1:4">
      <c r="A1204" s="63">
        <v>1203</v>
      </c>
      <c r="B1204" s="59" t="s">
        <v>311</v>
      </c>
      <c r="C1204" s="59" t="s">
        <v>340</v>
      </c>
      <c r="D1204" s="68" t="s">
        <v>1034</v>
      </c>
    </row>
    <row r="1205" spans="1:4">
      <c r="A1205" s="63">
        <v>1204</v>
      </c>
      <c r="B1205" s="59" t="s">
        <v>308</v>
      </c>
      <c r="C1205" s="59" t="s">
        <v>340</v>
      </c>
      <c r="D1205" s="68" t="s">
        <v>1035</v>
      </c>
    </row>
    <row r="1206" spans="1:4">
      <c r="A1206" s="63">
        <v>1205</v>
      </c>
      <c r="B1206" s="59" t="s">
        <v>308</v>
      </c>
      <c r="C1206" s="59" t="s">
        <v>341</v>
      </c>
      <c r="D1206" s="68" t="s">
        <v>1035</v>
      </c>
    </row>
    <row r="1207" spans="1:4">
      <c r="A1207" s="63">
        <v>1206</v>
      </c>
      <c r="B1207" s="59" t="s">
        <v>310</v>
      </c>
      <c r="C1207" s="59" t="s">
        <v>340</v>
      </c>
      <c r="D1207" s="68" t="s">
        <v>1036</v>
      </c>
    </row>
    <row r="1208" spans="1:4">
      <c r="A1208" s="63">
        <v>1207</v>
      </c>
      <c r="B1208" s="59" t="s">
        <v>308</v>
      </c>
      <c r="C1208" s="59" t="s">
        <v>340</v>
      </c>
      <c r="D1208" s="68" t="s">
        <v>1037</v>
      </c>
    </row>
    <row r="1209" spans="1:4">
      <c r="A1209" s="63">
        <v>1208</v>
      </c>
      <c r="B1209" s="59" t="s">
        <v>315</v>
      </c>
      <c r="C1209" s="59" t="s">
        <v>340</v>
      </c>
      <c r="D1209" s="68" t="s">
        <v>1038</v>
      </c>
    </row>
    <row r="1210" spans="1:4">
      <c r="A1210" s="63">
        <v>1209</v>
      </c>
      <c r="B1210" s="59" t="s">
        <v>310</v>
      </c>
      <c r="C1210" s="59" t="s">
        <v>340</v>
      </c>
      <c r="D1210" s="68" t="s">
        <v>1039</v>
      </c>
    </row>
    <row r="1211" spans="1:4">
      <c r="A1211" s="63">
        <v>1210</v>
      </c>
      <c r="B1211" s="59" t="s">
        <v>308</v>
      </c>
      <c r="C1211" s="59" t="s">
        <v>340</v>
      </c>
      <c r="D1211" s="68" t="s">
        <v>1040</v>
      </c>
    </row>
    <row r="1212" spans="1:4">
      <c r="A1212" s="63">
        <v>1211</v>
      </c>
      <c r="B1212" s="59" t="s">
        <v>308</v>
      </c>
      <c r="C1212" s="59" t="s">
        <v>340</v>
      </c>
      <c r="D1212" s="68" t="s">
        <v>1041</v>
      </c>
    </row>
    <row r="1213" spans="1:4">
      <c r="A1213" s="63">
        <v>1212</v>
      </c>
      <c r="B1213" s="59" t="s">
        <v>308</v>
      </c>
      <c r="C1213" s="59" t="s">
        <v>340</v>
      </c>
      <c r="D1213" s="68" t="s">
        <v>1042</v>
      </c>
    </row>
    <row r="1214" spans="1:4">
      <c r="A1214" s="63">
        <v>1213</v>
      </c>
      <c r="B1214" s="59" t="s">
        <v>308</v>
      </c>
      <c r="C1214" s="59" t="s">
        <v>340</v>
      </c>
      <c r="D1214" s="68" t="s">
        <v>1043</v>
      </c>
    </row>
    <row r="1215" spans="1:4">
      <c r="A1215" s="63">
        <v>1214</v>
      </c>
      <c r="B1215" s="59" t="s">
        <v>310</v>
      </c>
      <c r="C1215" s="59" t="s">
        <v>340</v>
      </c>
      <c r="D1215" s="68" t="s">
        <v>1044</v>
      </c>
    </row>
    <row r="1216" spans="1:4">
      <c r="A1216" s="63">
        <v>1215</v>
      </c>
      <c r="B1216" s="59" t="s">
        <v>309</v>
      </c>
      <c r="C1216" s="59" t="s">
        <v>340</v>
      </c>
      <c r="D1216" s="68" t="s">
        <v>1045</v>
      </c>
    </row>
    <row r="1217" spans="1:4">
      <c r="A1217" s="63">
        <v>1216</v>
      </c>
      <c r="B1217" s="59" t="s">
        <v>316</v>
      </c>
      <c r="C1217" s="59" t="s">
        <v>341</v>
      </c>
      <c r="D1217" s="68" t="s">
        <v>1046</v>
      </c>
    </row>
    <row r="1218" spans="1:4">
      <c r="A1218" s="63">
        <v>1217</v>
      </c>
      <c r="B1218" s="59" t="s">
        <v>311</v>
      </c>
      <c r="C1218" s="59" t="s">
        <v>340</v>
      </c>
      <c r="D1218" s="68" t="s">
        <v>1046</v>
      </c>
    </row>
    <row r="1219" spans="1:4">
      <c r="A1219" s="63">
        <v>1218</v>
      </c>
      <c r="B1219" s="59" t="s">
        <v>308</v>
      </c>
      <c r="C1219" s="59" t="s">
        <v>340</v>
      </c>
      <c r="D1219" s="68" t="s">
        <v>1046</v>
      </c>
    </row>
    <row r="1220" spans="1:4">
      <c r="A1220" s="63">
        <v>1219</v>
      </c>
      <c r="B1220" s="59" t="s">
        <v>310</v>
      </c>
      <c r="C1220" s="59" t="s">
        <v>79</v>
      </c>
      <c r="D1220" s="68" t="s">
        <v>1047</v>
      </c>
    </row>
    <row r="1221" spans="1:4">
      <c r="A1221" s="63">
        <v>1220</v>
      </c>
      <c r="B1221" s="59" t="s">
        <v>308</v>
      </c>
      <c r="C1221" s="59" t="s">
        <v>340</v>
      </c>
      <c r="D1221" s="68" t="s">
        <v>1047</v>
      </c>
    </row>
    <row r="1222" spans="1:4">
      <c r="A1222" s="63">
        <v>1221</v>
      </c>
      <c r="B1222" s="59" t="s">
        <v>308</v>
      </c>
      <c r="C1222" s="59" t="s">
        <v>341</v>
      </c>
      <c r="D1222" s="68" t="s">
        <v>1047</v>
      </c>
    </row>
    <row r="1223" spans="1:4">
      <c r="A1223" s="63">
        <v>1222</v>
      </c>
      <c r="B1223" s="59" t="s">
        <v>308</v>
      </c>
      <c r="C1223" s="59" t="s">
        <v>340</v>
      </c>
      <c r="D1223" s="68" t="s">
        <v>1048</v>
      </c>
    </row>
    <row r="1224" spans="1:4">
      <c r="A1224" s="63">
        <v>1223</v>
      </c>
      <c r="B1224" s="59" t="s">
        <v>308</v>
      </c>
      <c r="C1224" s="59" t="s">
        <v>340</v>
      </c>
      <c r="D1224" s="68" t="s">
        <v>1049</v>
      </c>
    </row>
    <row r="1225" spans="1:4">
      <c r="A1225" s="63">
        <v>1224</v>
      </c>
      <c r="B1225" s="59" t="s">
        <v>311</v>
      </c>
      <c r="C1225" s="59" t="s">
        <v>340</v>
      </c>
      <c r="D1225" s="68" t="s">
        <v>1049</v>
      </c>
    </row>
    <row r="1226" spans="1:4">
      <c r="A1226" s="63">
        <v>1225</v>
      </c>
      <c r="B1226" s="59" t="s">
        <v>309</v>
      </c>
      <c r="C1226" s="59" t="s">
        <v>340</v>
      </c>
      <c r="D1226" s="68" t="s">
        <v>1049</v>
      </c>
    </row>
    <row r="1227" spans="1:4">
      <c r="A1227" s="63">
        <v>1226</v>
      </c>
      <c r="B1227" s="59" t="s">
        <v>311</v>
      </c>
      <c r="C1227" s="59" t="s">
        <v>340</v>
      </c>
      <c r="D1227" s="68" t="s">
        <v>1049</v>
      </c>
    </row>
    <row r="1228" spans="1:4">
      <c r="A1228" s="63">
        <v>1227</v>
      </c>
      <c r="B1228" s="59" t="s">
        <v>308</v>
      </c>
      <c r="C1228" s="59" t="s">
        <v>340</v>
      </c>
      <c r="D1228" s="68" t="s">
        <v>1050</v>
      </c>
    </row>
    <row r="1229" spans="1:4">
      <c r="A1229" s="63">
        <v>1228</v>
      </c>
      <c r="B1229" s="59" t="s">
        <v>308</v>
      </c>
      <c r="C1229" s="59" t="s">
        <v>340</v>
      </c>
      <c r="D1229" s="68" t="s">
        <v>1051</v>
      </c>
    </row>
    <row r="1230" spans="1:4">
      <c r="A1230" s="63">
        <v>1229</v>
      </c>
      <c r="B1230" s="59" t="s">
        <v>308</v>
      </c>
      <c r="C1230" s="59" t="s">
        <v>341</v>
      </c>
      <c r="D1230" s="68" t="s">
        <v>1052</v>
      </c>
    </row>
    <row r="1231" spans="1:4">
      <c r="A1231" s="63">
        <v>1230</v>
      </c>
      <c r="B1231" s="59" t="s">
        <v>308</v>
      </c>
      <c r="C1231" s="59" t="s">
        <v>340</v>
      </c>
      <c r="D1231" s="68" t="s">
        <v>1052</v>
      </c>
    </row>
    <row r="1232" spans="1:4">
      <c r="A1232" s="63">
        <v>1231</v>
      </c>
      <c r="B1232" s="59" t="s">
        <v>308</v>
      </c>
      <c r="C1232" s="59" t="s">
        <v>340</v>
      </c>
      <c r="D1232" s="68" t="s">
        <v>1053</v>
      </c>
    </row>
    <row r="1233" spans="1:4">
      <c r="A1233" s="63">
        <v>1232</v>
      </c>
      <c r="B1233" s="59" t="s">
        <v>308</v>
      </c>
      <c r="C1233" s="59" t="s">
        <v>340</v>
      </c>
      <c r="D1233" s="68" t="s">
        <v>1054</v>
      </c>
    </row>
    <row r="1234" spans="1:4">
      <c r="A1234" s="63">
        <v>1233</v>
      </c>
      <c r="B1234" s="59" t="s">
        <v>311</v>
      </c>
      <c r="C1234" s="59" t="s">
        <v>340</v>
      </c>
      <c r="D1234" s="68" t="s">
        <v>1055</v>
      </c>
    </row>
    <row r="1235" spans="1:4">
      <c r="A1235" s="63">
        <v>1234</v>
      </c>
      <c r="B1235" s="59" t="s">
        <v>319</v>
      </c>
      <c r="C1235" s="59" t="s">
        <v>340</v>
      </c>
      <c r="D1235" s="68" t="s">
        <v>1055</v>
      </c>
    </row>
    <row r="1236" spans="1:4">
      <c r="A1236" s="63">
        <v>1235</v>
      </c>
      <c r="B1236" s="59" t="s">
        <v>314</v>
      </c>
      <c r="C1236" s="59" t="s">
        <v>340</v>
      </c>
      <c r="D1236" s="68" t="s">
        <v>1056</v>
      </c>
    </row>
    <row r="1237" spans="1:4">
      <c r="A1237" s="63">
        <v>1236</v>
      </c>
      <c r="B1237" s="59" t="s">
        <v>308</v>
      </c>
      <c r="C1237" s="59" t="s">
        <v>341</v>
      </c>
      <c r="D1237" s="68" t="s">
        <v>1057</v>
      </c>
    </row>
    <row r="1238" spans="1:4">
      <c r="A1238" s="63">
        <v>1237</v>
      </c>
      <c r="B1238" s="59" t="s">
        <v>308</v>
      </c>
      <c r="C1238" s="59" t="s">
        <v>340</v>
      </c>
      <c r="D1238" s="68" t="s">
        <v>1057</v>
      </c>
    </row>
    <row r="1239" spans="1:4">
      <c r="A1239" s="63">
        <v>1238</v>
      </c>
      <c r="B1239" s="59" t="s">
        <v>310</v>
      </c>
      <c r="C1239" s="59" t="s">
        <v>340</v>
      </c>
      <c r="D1239" s="68" t="s">
        <v>1057</v>
      </c>
    </row>
    <row r="1240" spans="1:4">
      <c r="A1240" s="63">
        <v>1239</v>
      </c>
      <c r="B1240" s="59" t="s">
        <v>309</v>
      </c>
      <c r="C1240" s="59" t="s">
        <v>340</v>
      </c>
      <c r="D1240" s="68" t="s">
        <v>1058</v>
      </c>
    </row>
    <row r="1241" spans="1:4">
      <c r="A1241" s="63">
        <v>1240</v>
      </c>
      <c r="B1241" s="59" t="s">
        <v>308</v>
      </c>
      <c r="C1241" s="59" t="s">
        <v>340</v>
      </c>
      <c r="D1241" s="68" t="s">
        <v>1058</v>
      </c>
    </row>
    <row r="1242" spans="1:4">
      <c r="A1242" s="63">
        <v>1241</v>
      </c>
      <c r="B1242" s="59" t="s">
        <v>308</v>
      </c>
      <c r="C1242" s="59" t="s">
        <v>340</v>
      </c>
      <c r="D1242" s="68" t="s">
        <v>1059</v>
      </c>
    </row>
    <row r="1243" spans="1:4">
      <c r="A1243" s="63">
        <v>1242</v>
      </c>
      <c r="B1243" s="59" t="s">
        <v>311</v>
      </c>
      <c r="C1243" s="59" t="s">
        <v>340</v>
      </c>
      <c r="D1243" s="68" t="s">
        <v>1060</v>
      </c>
    </row>
    <row r="1244" spans="1:4">
      <c r="A1244" s="63">
        <v>1243</v>
      </c>
      <c r="B1244" s="59" t="s">
        <v>308</v>
      </c>
      <c r="C1244" s="59" t="s">
        <v>340</v>
      </c>
      <c r="D1244" s="68" t="s">
        <v>1061</v>
      </c>
    </row>
    <row r="1245" spans="1:4">
      <c r="A1245" s="63">
        <v>1244</v>
      </c>
      <c r="B1245" s="59" t="s">
        <v>311</v>
      </c>
      <c r="C1245" s="59" t="s">
        <v>340</v>
      </c>
      <c r="D1245" s="68" t="s">
        <v>1062</v>
      </c>
    </row>
    <row r="1246" spans="1:4">
      <c r="A1246" s="63">
        <v>1245</v>
      </c>
      <c r="B1246" s="59" t="s">
        <v>308</v>
      </c>
      <c r="C1246" s="59" t="s">
        <v>340</v>
      </c>
      <c r="D1246" s="68" t="s">
        <v>1062</v>
      </c>
    </row>
    <row r="1247" spans="1:4">
      <c r="A1247" s="63">
        <v>1246</v>
      </c>
      <c r="B1247" s="59" t="s">
        <v>308</v>
      </c>
      <c r="C1247" s="59" t="s">
        <v>340</v>
      </c>
      <c r="D1247" s="68" t="s">
        <v>1062</v>
      </c>
    </row>
    <row r="1248" spans="1:4">
      <c r="A1248" s="63">
        <v>1247</v>
      </c>
      <c r="B1248" s="59" t="s">
        <v>308</v>
      </c>
      <c r="C1248" s="59" t="s">
        <v>340</v>
      </c>
      <c r="D1248" s="68" t="s">
        <v>1063</v>
      </c>
    </row>
    <row r="1249" spans="1:4">
      <c r="A1249" s="63">
        <v>1248</v>
      </c>
      <c r="B1249" s="59" t="s">
        <v>308</v>
      </c>
      <c r="C1249" s="59" t="s">
        <v>341</v>
      </c>
      <c r="D1249" s="68" t="s">
        <v>1064</v>
      </c>
    </row>
    <row r="1250" spans="1:4">
      <c r="A1250" s="63">
        <v>1249</v>
      </c>
      <c r="B1250" s="59" t="s">
        <v>308</v>
      </c>
      <c r="C1250" s="59" t="s">
        <v>341</v>
      </c>
      <c r="D1250" s="68" t="s">
        <v>1065</v>
      </c>
    </row>
    <row r="1251" spans="1:4">
      <c r="A1251" s="63">
        <v>1250</v>
      </c>
      <c r="B1251" s="60" t="s">
        <v>308</v>
      </c>
      <c r="C1251" s="60" t="s">
        <v>340</v>
      </c>
      <c r="D1251" s="66" t="s">
        <v>1066</v>
      </c>
    </row>
    <row r="1252" spans="1:4">
      <c r="A1252" s="63">
        <v>1251</v>
      </c>
      <c r="B1252" s="60" t="s">
        <v>308</v>
      </c>
      <c r="C1252" s="60" t="s">
        <v>340</v>
      </c>
      <c r="D1252" s="66" t="s">
        <v>1067</v>
      </c>
    </row>
    <row r="1253" spans="1:4">
      <c r="A1253" s="63">
        <v>1252</v>
      </c>
      <c r="B1253" s="60" t="s">
        <v>314</v>
      </c>
      <c r="C1253" s="60" t="s">
        <v>340</v>
      </c>
      <c r="D1253" s="66" t="s">
        <v>1068</v>
      </c>
    </row>
    <row r="1254" spans="1:4">
      <c r="A1254" s="63">
        <v>1253</v>
      </c>
      <c r="B1254" s="60" t="s">
        <v>308</v>
      </c>
      <c r="C1254" s="60" t="s">
        <v>341</v>
      </c>
      <c r="D1254" s="66" t="s">
        <v>1068</v>
      </c>
    </row>
    <row r="1255" spans="1:4">
      <c r="A1255" s="63">
        <v>1254</v>
      </c>
      <c r="B1255" s="60" t="s">
        <v>308</v>
      </c>
      <c r="C1255" s="60" t="s">
        <v>340</v>
      </c>
      <c r="D1255" s="66" t="s">
        <v>1069</v>
      </c>
    </row>
    <row r="1256" spans="1:4">
      <c r="A1256" s="63">
        <v>1255</v>
      </c>
      <c r="B1256" s="60" t="s">
        <v>310</v>
      </c>
      <c r="C1256" s="60" t="s">
        <v>340</v>
      </c>
      <c r="D1256" s="66" t="s">
        <v>1070</v>
      </c>
    </row>
    <row r="1257" spans="1:4">
      <c r="A1257" s="63">
        <v>1256</v>
      </c>
      <c r="B1257" s="60" t="s">
        <v>309</v>
      </c>
      <c r="C1257" s="60" t="s">
        <v>341</v>
      </c>
      <c r="D1257" s="66" t="s">
        <v>1071</v>
      </c>
    </row>
    <row r="1258" spans="1:4" ht="28.8">
      <c r="A1258" s="63">
        <v>1257</v>
      </c>
      <c r="B1258" s="60" t="s">
        <v>311</v>
      </c>
      <c r="C1258" s="60" t="s">
        <v>340</v>
      </c>
      <c r="D1258" s="66" t="s">
        <v>1071</v>
      </c>
    </row>
    <row r="1259" spans="1:4">
      <c r="A1259" s="63">
        <v>1258</v>
      </c>
      <c r="B1259" s="60" t="s">
        <v>308</v>
      </c>
      <c r="C1259" s="60" t="s">
        <v>340</v>
      </c>
      <c r="D1259" s="66" t="s">
        <v>1072</v>
      </c>
    </row>
    <row r="1260" spans="1:4" ht="28.8">
      <c r="A1260" s="63">
        <v>1259</v>
      </c>
      <c r="B1260" s="60" t="s">
        <v>329</v>
      </c>
      <c r="C1260" s="60" t="s">
        <v>340</v>
      </c>
      <c r="D1260" s="66" t="s">
        <v>1073</v>
      </c>
    </row>
    <row r="1261" spans="1:4">
      <c r="A1261" s="63">
        <v>1260</v>
      </c>
      <c r="B1261" s="60" t="s">
        <v>308</v>
      </c>
      <c r="C1261" s="60" t="s">
        <v>340</v>
      </c>
      <c r="D1261" s="66" t="s">
        <v>1074</v>
      </c>
    </row>
    <row r="1262" spans="1:4" ht="28.8">
      <c r="A1262" s="63">
        <v>1261</v>
      </c>
      <c r="B1262" s="60" t="s">
        <v>311</v>
      </c>
      <c r="C1262" s="60" t="s">
        <v>340</v>
      </c>
      <c r="D1262" s="66" t="s">
        <v>1075</v>
      </c>
    </row>
    <row r="1263" spans="1:4">
      <c r="A1263" s="63">
        <v>1262</v>
      </c>
      <c r="B1263" s="60" t="s">
        <v>308</v>
      </c>
      <c r="C1263" s="60" t="s">
        <v>340</v>
      </c>
      <c r="D1263" s="66" t="s">
        <v>1076</v>
      </c>
    </row>
    <row r="1264" spans="1:4">
      <c r="A1264" s="63">
        <v>1263</v>
      </c>
      <c r="B1264" s="60" t="s">
        <v>308</v>
      </c>
      <c r="C1264" s="60" t="s">
        <v>340</v>
      </c>
      <c r="D1264" s="66" t="s">
        <v>1076</v>
      </c>
    </row>
    <row r="1265" spans="1:4">
      <c r="A1265" s="63">
        <v>1264</v>
      </c>
      <c r="B1265" s="60" t="s">
        <v>314</v>
      </c>
      <c r="C1265" s="60" t="s">
        <v>340</v>
      </c>
      <c r="D1265" s="66" t="s">
        <v>1077</v>
      </c>
    </row>
    <row r="1266" spans="1:4">
      <c r="A1266" s="63">
        <v>1265</v>
      </c>
      <c r="B1266" s="60" t="s">
        <v>310</v>
      </c>
      <c r="C1266" s="60" t="s">
        <v>340</v>
      </c>
      <c r="D1266" s="66" t="s">
        <v>1078</v>
      </c>
    </row>
    <row r="1267" spans="1:4">
      <c r="A1267" s="63">
        <v>1266</v>
      </c>
      <c r="B1267" s="60" t="s">
        <v>308</v>
      </c>
      <c r="C1267" s="60" t="s">
        <v>340</v>
      </c>
      <c r="D1267" s="66" t="s">
        <v>1079</v>
      </c>
    </row>
    <row r="1268" spans="1:4">
      <c r="A1268" s="63">
        <v>1267</v>
      </c>
      <c r="B1268" s="60" t="s">
        <v>308</v>
      </c>
      <c r="C1268" s="60" t="s">
        <v>340</v>
      </c>
      <c r="D1268" s="66" t="s">
        <v>1079</v>
      </c>
    </row>
    <row r="1269" spans="1:4">
      <c r="A1269" s="63">
        <v>1268</v>
      </c>
      <c r="B1269" s="60" t="s">
        <v>308</v>
      </c>
      <c r="C1269" s="60" t="s">
        <v>340</v>
      </c>
      <c r="D1269" s="66" t="s">
        <v>1080</v>
      </c>
    </row>
    <row r="1270" spans="1:4">
      <c r="A1270" s="63">
        <v>1269</v>
      </c>
      <c r="B1270" s="60" t="s">
        <v>308</v>
      </c>
      <c r="C1270" s="60" t="s">
        <v>340</v>
      </c>
      <c r="D1270" s="66" t="s">
        <v>1081</v>
      </c>
    </row>
    <row r="1271" spans="1:4" ht="28.8">
      <c r="A1271" s="63">
        <v>1270</v>
      </c>
      <c r="B1271" s="60" t="s">
        <v>311</v>
      </c>
      <c r="C1271" s="60" t="s">
        <v>340</v>
      </c>
      <c r="D1271" s="66" t="s">
        <v>1081</v>
      </c>
    </row>
    <row r="1272" spans="1:4">
      <c r="A1272" s="63">
        <v>1271</v>
      </c>
      <c r="B1272" s="60" t="s">
        <v>308</v>
      </c>
      <c r="C1272" s="60" t="s">
        <v>340</v>
      </c>
      <c r="D1272" s="66" t="s">
        <v>1082</v>
      </c>
    </row>
    <row r="1273" spans="1:4">
      <c r="A1273" s="63">
        <v>1272</v>
      </c>
      <c r="B1273" s="60" t="s">
        <v>308</v>
      </c>
      <c r="C1273" s="60" t="s">
        <v>340</v>
      </c>
      <c r="D1273" s="66" t="s">
        <v>1083</v>
      </c>
    </row>
    <row r="1274" spans="1:4">
      <c r="A1274" s="63">
        <v>1273</v>
      </c>
      <c r="B1274" s="60" t="s">
        <v>308</v>
      </c>
      <c r="C1274" s="60" t="s">
        <v>340</v>
      </c>
      <c r="D1274" s="66" t="s">
        <v>1083</v>
      </c>
    </row>
    <row r="1275" spans="1:4" ht="28.8">
      <c r="A1275" s="63">
        <v>1274</v>
      </c>
      <c r="B1275" s="60" t="s">
        <v>311</v>
      </c>
      <c r="C1275" s="60" t="s">
        <v>340</v>
      </c>
      <c r="D1275" s="66" t="s">
        <v>1083</v>
      </c>
    </row>
    <row r="1276" spans="1:4">
      <c r="A1276" s="63">
        <v>1275</v>
      </c>
      <c r="B1276" s="60" t="s">
        <v>308</v>
      </c>
      <c r="C1276" s="60" t="s">
        <v>340</v>
      </c>
      <c r="D1276" s="66" t="s">
        <v>1084</v>
      </c>
    </row>
    <row r="1277" spans="1:4">
      <c r="A1277" s="63">
        <v>1276</v>
      </c>
      <c r="B1277" s="60" t="s">
        <v>310</v>
      </c>
      <c r="C1277" s="60" t="s">
        <v>340</v>
      </c>
      <c r="D1277" s="66" t="s">
        <v>1085</v>
      </c>
    </row>
    <row r="1278" spans="1:4">
      <c r="A1278" s="63">
        <v>1277</v>
      </c>
      <c r="B1278" s="60" t="s">
        <v>308</v>
      </c>
      <c r="C1278" s="60" t="s">
        <v>340</v>
      </c>
      <c r="D1278" s="66" t="s">
        <v>1085</v>
      </c>
    </row>
    <row r="1279" spans="1:4" ht="28.8">
      <c r="A1279" s="63">
        <v>1278</v>
      </c>
      <c r="B1279" s="60" t="s">
        <v>311</v>
      </c>
      <c r="C1279" s="60" t="s">
        <v>340</v>
      </c>
      <c r="D1279" s="66" t="s">
        <v>1086</v>
      </c>
    </row>
    <row r="1280" spans="1:4">
      <c r="A1280" s="63">
        <v>1279</v>
      </c>
      <c r="B1280" s="60" t="s">
        <v>308</v>
      </c>
      <c r="C1280" s="60" t="s">
        <v>340</v>
      </c>
      <c r="D1280" s="66" t="s">
        <v>1087</v>
      </c>
    </row>
    <row r="1281" spans="1:4">
      <c r="A1281" s="63">
        <v>1280</v>
      </c>
      <c r="B1281" s="60" t="s">
        <v>308</v>
      </c>
      <c r="C1281" s="60" t="s">
        <v>340</v>
      </c>
      <c r="D1281" s="66" t="s">
        <v>1088</v>
      </c>
    </row>
    <row r="1282" spans="1:4" ht="28.8">
      <c r="A1282" s="63">
        <v>1281</v>
      </c>
      <c r="B1282" s="60" t="s">
        <v>311</v>
      </c>
      <c r="C1282" s="60" t="s">
        <v>340</v>
      </c>
      <c r="D1282" s="66" t="s">
        <v>1089</v>
      </c>
    </row>
    <row r="1283" spans="1:4">
      <c r="A1283" s="63">
        <v>1282</v>
      </c>
      <c r="B1283" s="60" t="s">
        <v>328</v>
      </c>
      <c r="C1283" s="60" t="s">
        <v>340</v>
      </c>
      <c r="D1283" s="66" t="s">
        <v>1090</v>
      </c>
    </row>
    <row r="1284" spans="1:4" ht="28.8">
      <c r="A1284" s="63">
        <v>1283</v>
      </c>
      <c r="B1284" s="60" t="s">
        <v>311</v>
      </c>
      <c r="C1284" s="60" t="s">
        <v>340</v>
      </c>
      <c r="D1284" s="66" t="s">
        <v>1091</v>
      </c>
    </row>
    <row r="1285" spans="1:4">
      <c r="A1285" s="63">
        <v>1284</v>
      </c>
      <c r="B1285" s="60" t="s">
        <v>328</v>
      </c>
      <c r="C1285" s="60" t="s">
        <v>340</v>
      </c>
      <c r="D1285" s="66" t="s">
        <v>1091</v>
      </c>
    </row>
    <row r="1286" spans="1:4">
      <c r="A1286" s="63">
        <v>1285</v>
      </c>
      <c r="B1286" s="60" t="s">
        <v>310</v>
      </c>
      <c r="C1286" s="60" t="s">
        <v>340</v>
      </c>
      <c r="D1286" s="66" t="s">
        <v>1092</v>
      </c>
    </row>
    <row r="1287" spans="1:4" ht="28.8">
      <c r="A1287" s="63">
        <v>1286</v>
      </c>
      <c r="B1287" s="60" t="s">
        <v>326</v>
      </c>
      <c r="C1287" s="60" t="s">
        <v>340</v>
      </c>
      <c r="D1287" s="66" t="s">
        <v>1092</v>
      </c>
    </row>
    <row r="1288" spans="1:4" ht="28.8">
      <c r="A1288" s="63">
        <v>1287</v>
      </c>
      <c r="B1288" s="60" t="s">
        <v>311</v>
      </c>
      <c r="C1288" s="60" t="s">
        <v>340</v>
      </c>
      <c r="D1288" s="66" t="s">
        <v>1093</v>
      </c>
    </row>
    <row r="1289" spans="1:4" ht="28.8">
      <c r="A1289" s="63">
        <v>1288</v>
      </c>
      <c r="B1289" s="60" t="s">
        <v>311</v>
      </c>
      <c r="C1289" s="60" t="s">
        <v>340</v>
      </c>
      <c r="D1289" s="66" t="s">
        <v>1093</v>
      </c>
    </row>
    <row r="1290" spans="1:4">
      <c r="A1290" s="63">
        <v>1289</v>
      </c>
      <c r="B1290" s="60" t="s">
        <v>308</v>
      </c>
      <c r="C1290" s="60" t="s">
        <v>340</v>
      </c>
      <c r="D1290" s="66" t="s">
        <v>1094</v>
      </c>
    </row>
    <row r="1291" spans="1:4">
      <c r="A1291" s="63">
        <v>1290</v>
      </c>
      <c r="B1291" s="60" t="s">
        <v>309</v>
      </c>
      <c r="C1291" s="60" t="s">
        <v>340</v>
      </c>
      <c r="D1291" s="66" t="s">
        <v>1094</v>
      </c>
    </row>
    <row r="1292" spans="1:4">
      <c r="A1292" s="63">
        <v>1291</v>
      </c>
      <c r="B1292" s="60" t="s">
        <v>310</v>
      </c>
      <c r="C1292" s="60" t="s">
        <v>340</v>
      </c>
      <c r="D1292" s="66" t="s">
        <v>1094</v>
      </c>
    </row>
    <row r="1293" spans="1:4">
      <c r="A1293" s="63">
        <v>1292</v>
      </c>
      <c r="B1293" s="60" t="s">
        <v>310</v>
      </c>
      <c r="C1293" s="60" t="s">
        <v>340</v>
      </c>
      <c r="D1293" s="66" t="s">
        <v>1095</v>
      </c>
    </row>
    <row r="1294" spans="1:4">
      <c r="A1294" s="63">
        <v>1293</v>
      </c>
      <c r="B1294" s="60" t="s">
        <v>308</v>
      </c>
      <c r="C1294" s="60" t="s">
        <v>340</v>
      </c>
      <c r="D1294" s="66" t="s">
        <v>1096</v>
      </c>
    </row>
    <row r="1295" spans="1:4">
      <c r="A1295" s="63">
        <v>1294</v>
      </c>
      <c r="B1295" s="60" t="s">
        <v>321</v>
      </c>
      <c r="C1295" s="60" t="s">
        <v>340</v>
      </c>
      <c r="D1295" s="66" t="s">
        <v>1096</v>
      </c>
    </row>
    <row r="1296" spans="1:4">
      <c r="A1296" s="63">
        <v>1295</v>
      </c>
      <c r="B1296" s="60" t="s">
        <v>308</v>
      </c>
      <c r="C1296" s="60" t="s">
        <v>340</v>
      </c>
      <c r="D1296" s="66" t="s">
        <v>1096</v>
      </c>
    </row>
    <row r="1297" spans="1:4">
      <c r="A1297" s="63">
        <v>1296</v>
      </c>
      <c r="B1297" s="60" t="s">
        <v>308</v>
      </c>
      <c r="C1297" s="60" t="s">
        <v>340</v>
      </c>
      <c r="D1297" s="66" t="s">
        <v>1097</v>
      </c>
    </row>
    <row r="1298" spans="1:4">
      <c r="A1298" s="63">
        <v>1297</v>
      </c>
      <c r="B1298" s="60" t="s">
        <v>308</v>
      </c>
      <c r="C1298" s="60" t="s">
        <v>340</v>
      </c>
      <c r="D1298" s="66" t="s">
        <v>1098</v>
      </c>
    </row>
    <row r="1299" spans="1:4" ht="28.8">
      <c r="A1299" s="63">
        <v>1298</v>
      </c>
      <c r="B1299" s="60" t="s">
        <v>326</v>
      </c>
      <c r="C1299" s="60" t="s">
        <v>340</v>
      </c>
      <c r="D1299" s="66" t="s">
        <v>1098</v>
      </c>
    </row>
    <row r="1300" spans="1:4">
      <c r="A1300" s="63">
        <v>1299</v>
      </c>
      <c r="B1300" s="60" t="s">
        <v>308</v>
      </c>
      <c r="C1300" s="60" t="s">
        <v>340</v>
      </c>
      <c r="D1300" s="66" t="s">
        <v>1099</v>
      </c>
    </row>
    <row r="1301" spans="1:4">
      <c r="A1301" s="63">
        <v>1300</v>
      </c>
      <c r="B1301" s="60" t="s">
        <v>308</v>
      </c>
      <c r="C1301" s="60" t="s">
        <v>340</v>
      </c>
      <c r="D1301" s="66" t="s">
        <v>1100</v>
      </c>
    </row>
    <row r="1302" spans="1:4" ht="28.8">
      <c r="A1302" s="63">
        <v>1301</v>
      </c>
      <c r="B1302" s="60" t="s">
        <v>330</v>
      </c>
      <c r="C1302" s="60" t="s">
        <v>340</v>
      </c>
      <c r="D1302" s="66" t="s">
        <v>1100</v>
      </c>
    </row>
    <row r="1303" spans="1:4">
      <c r="A1303" s="63">
        <v>1302</v>
      </c>
      <c r="B1303" s="60" t="s">
        <v>308</v>
      </c>
      <c r="C1303" s="60" t="s">
        <v>340</v>
      </c>
      <c r="D1303" s="66" t="s">
        <v>1101</v>
      </c>
    </row>
    <row r="1304" spans="1:4">
      <c r="A1304" s="63">
        <v>1303</v>
      </c>
      <c r="B1304" s="60" t="s">
        <v>310</v>
      </c>
      <c r="C1304" s="60" t="s">
        <v>340</v>
      </c>
      <c r="D1304" s="66" t="s">
        <v>1102</v>
      </c>
    </row>
    <row r="1305" spans="1:4">
      <c r="A1305" s="63">
        <v>1304</v>
      </c>
      <c r="B1305" s="60" t="s">
        <v>310</v>
      </c>
      <c r="C1305" s="60" t="s">
        <v>340</v>
      </c>
      <c r="D1305" s="66" t="s">
        <v>1102</v>
      </c>
    </row>
    <row r="1306" spans="1:4">
      <c r="A1306" s="63">
        <v>1305</v>
      </c>
      <c r="B1306" s="60" t="s">
        <v>308</v>
      </c>
      <c r="C1306" s="60" t="s">
        <v>340</v>
      </c>
      <c r="D1306" s="66" t="s">
        <v>1102</v>
      </c>
    </row>
    <row r="1307" spans="1:4">
      <c r="A1307" s="63">
        <v>1306</v>
      </c>
      <c r="B1307" s="60" t="s">
        <v>308</v>
      </c>
      <c r="C1307" s="60" t="s">
        <v>340</v>
      </c>
      <c r="D1307" s="66" t="s">
        <v>1103</v>
      </c>
    </row>
    <row r="1308" spans="1:4">
      <c r="A1308" s="63">
        <v>1307</v>
      </c>
      <c r="B1308" s="60" t="s">
        <v>308</v>
      </c>
      <c r="C1308" s="60" t="s">
        <v>340</v>
      </c>
      <c r="D1308" s="66" t="s">
        <v>1104</v>
      </c>
    </row>
    <row r="1309" spans="1:4" ht="28.8">
      <c r="A1309" s="63">
        <v>1308</v>
      </c>
      <c r="B1309" s="60" t="s">
        <v>311</v>
      </c>
      <c r="C1309" s="60" t="s">
        <v>340</v>
      </c>
      <c r="D1309" s="66" t="s">
        <v>1104</v>
      </c>
    </row>
    <row r="1310" spans="1:4" ht="28.8">
      <c r="A1310" s="63">
        <v>1309</v>
      </c>
      <c r="B1310" s="60" t="s">
        <v>311</v>
      </c>
      <c r="C1310" s="60" t="s">
        <v>340</v>
      </c>
      <c r="D1310" s="66" t="s">
        <v>1105</v>
      </c>
    </row>
    <row r="1311" spans="1:4" ht="28.8">
      <c r="A1311" s="63">
        <v>1310</v>
      </c>
      <c r="B1311" s="60" t="s">
        <v>311</v>
      </c>
      <c r="C1311" s="60" t="s">
        <v>340</v>
      </c>
      <c r="D1311" s="66" t="s">
        <v>1105</v>
      </c>
    </row>
    <row r="1312" spans="1:4" ht="28.8">
      <c r="A1312" s="63">
        <v>1311</v>
      </c>
      <c r="B1312" s="60" t="s">
        <v>311</v>
      </c>
      <c r="C1312" s="60" t="s">
        <v>340</v>
      </c>
      <c r="D1312" s="66" t="s">
        <v>1106</v>
      </c>
    </row>
    <row r="1313" spans="1:4">
      <c r="A1313" s="63">
        <v>1312</v>
      </c>
      <c r="B1313" s="60" t="s">
        <v>309</v>
      </c>
      <c r="C1313" s="60" t="s">
        <v>340</v>
      </c>
      <c r="D1313" s="66" t="s">
        <v>1106</v>
      </c>
    </row>
    <row r="1314" spans="1:4" ht="28.8">
      <c r="A1314" s="63">
        <v>1313</v>
      </c>
      <c r="B1314" s="60" t="s">
        <v>311</v>
      </c>
      <c r="C1314" s="60" t="s">
        <v>340</v>
      </c>
      <c r="D1314" s="66" t="s">
        <v>1106</v>
      </c>
    </row>
    <row r="1315" spans="1:4">
      <c r="A1315" s="63">
        <v>1314</v>
      </c>
      <c r="B1315" s="60" t="s">
        <v>309</v>
      </c>
      <c r="C1315" s="60" t="s">
        <v>340</v>
      </c>
      <c r="D1315" s="66" t="s">
        <v>1106</v>
      </c>
    </row>
    <row r="1316" spans="1:4">
      <c r="A1316" s="63">
        <v>1315</v>
      </c>
      <c r="B1316" s="60" t="s">
        <v>308</v>
      </c>
      <c r="C1316" s="60" t="s">
        <v>340</v>
      </c>
      <c r="D1316" s="66" t="s">
        <v>1107</v>
      </c>
    </row>
    <row r="1317" spans="1:4">
      <c r="A1317" s="63">
        <v>1316</v>
      </c>
      <c r="B1317" s="60" t="s">
        <v>308</v>
      </c>
      <c r="C1317" s="60" t="s">
        <v>340</v>
      </c>
      <c r="D1317" s="66" t="s">
        <v>1108</v>
      </c>
    </row>
    <row r="1318" spans="1:4" ht="28.8">
      <c r="A1318" s="63">
        <v>1317</v>
      </c>
      <c r="B1318" s="60" t="s">
        <v>319</v>
      </c>
      <c r="C1318" s="60" t="s">
        <v>341</v>
      </c>
      <c r="D1318" s="66" t="s">
        <v>1109</v>
      </c>
    </row>
    <row r="1319" spans="1:4">
      <c r="A1319" s="63">
        <v>1318</v>
      </c>
      <c r="B1319" s="60" t="s">
        <v>308</v>
      </c>
      <c r="C1319" s="60" t="s">
        <v>340</v>
      </c>
      <c r="D1319" s="66" t="s">
        <v>1110</v>
      </c>
    </row>
    <row r="1320" spans="1:4">
      <c r="A1320" s="63">
        <v>1319</v>
      </c>
      <c r="B1320" s="60" t="s">
        <v>308</v>
      </c>
      <c r="C1320" s="60" t="s">
        <v>340</v>
      </c>
      <c r="D1320" s="66" t="s">
        <v>1110</v>
      </c>
    </row>
    <row r="1321" spans="1:4">
      <c r="A1321" s="63">
        <v>1320</v>
      </c>
      <c r="B1321" s="60" t="s">
        <v>308</v>
      </c>
      <c r="C1321" s="60" t="s">
        <v>340</v>
      </c>
      <c r="D1321" s="66" t="s">
        <v>1111</v>
      </c>
    </row>
    <row r="1322" spans="1:4">
      <c r="A1322" s="63">
        <v>1321</v>
      </c>
      <c r="B1322" s="60" t="s">
        <v>308</v>
      </c>
      <c r="C1322" s="60" t="s">
        <v>340</v>
      </c>
      <c r="D1322" s="66" t="s">
        <v>1111</v>
      </c>
    </row>
    <row r="1323" spans="1:4">
      <c r="A1323" s="63">
        <v>1322</v>
      </c>
      <c r="B1323" s="60" t="s">
        <v>308</v>
      </c>
      <c r="C1323" s="60" t="s">
        <v>340</v>
      </c>
      <c r="D1323" s="66" t="s">
        <v>1112</v>
      </c>
    </row>
    <row r="1324" spans="1:4">
      <c r="A1324" s="63">
        <v>1323</v>
      </c>
      <c r="B1324" s="60" t="s">
        <v>308</v>
      </c>
      <c r="C1324" s="60" t="s">
        <v>340</v>
      </c>
      <c r="D1324" s="66" t="s">
        <v>1112</v>
      </c>
    </row>
    <row r="1325" spans="1:4">
      <c r="A1325" s="63">
        <v>1324</v>
      </c>
      <c r="B1325" s="60" t="s">
        <v>308</v>
      </c>
      <c r="C1325" s="60" t="s">
        <v>340</v>
      </c>
      <c r="D1325" s="66" t="s">
        <v>1112</v>
      </c>
    </row>
    <row r="1326" spans="1:4">
      <c r="A1326" s="63">
        <v>1325</v>
      </c>
      <c r="B1326" s="60" t="s">
        <v>310</v>
      </c>
      <c r="C1326" s="60" t="s">
        <v>340</v>
      </c>
      <c r="D1326" s="66" t="s">
        <v>1113</v>
      </c>
    </row>
    <row r="1327" spans="1:4">
      <c r="A1327" s="63">
        <v>1326</v>
      </c>
      <c r="B1327" s="60" t="s">
        <v>308</v>
      </c>
      <c r="C1327" s="60" t="s">
        <v>341</v>
      </c>
      <c r="D1327" s="66" t="s">
        <v>1114</v>
      </c>
    </row>
    <row r="1328" spans="1:4" ht="28.8">
      <c r="A1328" s="63">
        <v>1327</v>
      </c>
      <c r="B1328" s="60" t="s">
        <v>311</v>
      </c>
      <c r="C1328" s="60" t="s">
        <v>340</v>
      </c>
      <c r="D1328" s="66" t="s">
        <v>1115</v>
      </c>
    </row>
    <row r="1329" spans="1:4" ht="28.8">
      <c r="A1329" s="63">
        <v>1328</v>
      </c>
      <c r="B1329" s="60" t="s">
        <v>311</v>
      </c>
      <c r="C1329" s="60" t="s">
        <v>340</v>
      </c>
      <c r="D1329" s="66" t="s">
        <v>1116</v>
      </c>
    </row>
    <row r="1330" spans="1:4">
      <c r="A1330" s="63">
        <v>1329</v>
      </c>
      <c r="B1330" s="60" t="s">
        <v>308</v>
      </c>
      <c r="C1330" s="60" t="s">
        <v>340</v>
      </c>
      <c r="D1330" s="66" t="s">
        <v>1117</v>
      </c>
    </row>
    <row r="1331" spans="1:4" ht="28.8">
      <c r="A1331" s="63">
        <v>1330</v>
      </c>
      <c r="B1331" s="60" t="s">
        <v>311</v>
      </c>
      <c r="C1331" s="60" t="s">
        <v>340</v>
      </c>
      <c r="D1331" s="66" t="s">
        <v>1117</v>
      </c>
    </row>
    <row r="1332" spans="1:4" ht="28.8">
      <c r="A1332" s="63">
        <v>1331</v>
      </c>
      <c r="B1332" s="60" t="s">
        <v>311</v>
      </c>
      <c r="C1332" s="60" t="s">
        <v>340</v>
      </c>
      <c r="D1332" s="66" t="s">
        <v>1117</v>
      </c>
    </row>
    <row r="1333" spans="1:4" ht="28.8">
      <c r="A1333" s="63">
        <v>1332</v>
      </c>
      <c r="B1333" s="60" t="s">
        <v>311</v>
      </c>
      <c r="C1333" s="60" t="s">
        <v>340</v>
      </c>
      <c r="D1333" s="66" t="s">
        <v>1118</v>
      </c>
    </row>
    <row r="1334" spans="1:4">
      <c r="A1334" s="63">
        <v>1333</v>
      </c>
      <c r="B1334" s="60" t="s">
        <v>308</v>
      </c>
      <c r="C1334" s="60" t="s">
        <v>340</v>
      </c>
      <c r="D1334" s="66" t="s">
        <v>1119</v>
      </c>
    </row>
    <row r="1335" spans="1:4">
      <c r="A1335" s="63">
        <v>1334</v>
      </c>
      <c r="B1335" s="60" t="s">
        <v>308</v>
      </c>
      <c r="C1335" s="60" t="s">
        <v>340</v>
      </c>
      <c r="D1335" s="66" t="s">
        <v>1120</v>
      </c>
    </row>
    <row r="1336" spans="1:4">
      <c r="A1336" s="63">
        <v>1335</v>
      </c>
      <c r="B1336" s="60" t="s">
        <v>308</v>
      </c>
      <c r="C1336" s="60" t="s">
        <v>340</v>
      </c>
      <c r="D1336" s="66" t="s">
        <v>1121</v>
      </c>
    </row>
    <row r="1337" spans="1:4">
      <c r="A1337" s="63">
        <v>1336</v>
      </c>
      <c r="B1337" s="60" t="s">
        <v>308</v>
      </c>
      <c r="C1337" s="60" t="s">
        <v>340</v>
      </c>
      <c r="D1337" s="66" t="s">
        <v>1122</v>
      </c>
    </row>
    <row r="1338" spans="1:4">
      <c r="A1338" s="63">
        <v>1337</v>
      </c>
      <c r="B1338" s="60" t="s">
        <v>308</v>
      </c>
      <c r="C1338" s="60" t="s">
        <v>340</v>
      </c>
      <c r="D1338" s="66" t="s">
        <v>1123</v>
      </c>
    </row>
    <row r="1339" spans="1:4">
      <c r="A1339" s="63">
        <v>1338</v>
      </c>
      <c r="B1339" s="60" t="s">
        <v>308</v>
      </c>
      <c r="C1339" s="60" t="s">
        <v>340</v>
      </c>
      <c r="D1339" s="66" t="s">
        <v>1123</v>
      </c>
    </row>
    <row r="1340" spans="1:4">
      <c r="A1340" s="63">
        <v>1339</v>
      </c>
      <c r="B1340" s="60" t="s">
        <v>314</v>
      </c>
      <c r="C1340" s="60" t="s">
        <v>340</v>
      </c>
      <c r="D1340" s="66" t="s">
        <v>1123</v>
      </c>
    </row>
    <row r="1341" spans="1:4">
      <c r="A1341" s="63">
        <v>1340</v>
      </c>
      <c r="B1341" s="59" t="s">
        <v>310</v>
      </c>
      <c r="C1341" s="59" t="s">
        <v>341</v>
      </c>
      <c r="D1341" s="68" t="s">
        <v>1124</v>
      </c>
    </row>
    <row r="1342" spans="1:4">
      <c r="A1342" s="63">
        <v>1341</v>
      </c>
      <c r="B1342" s="59" t="s">
        <v>313</v>
      </c>
      <c r="C1342" s="59" t="s">
        <v>340</v>
      </c>
      <c r="D1342" s="68" t="s">
        <v>1125</v>
      </c>
    </row>
    <row r="1343" spans="1:4">
      <c r="A1343" s="63">
        <v>1342</v>
      </c>
      <c r="B1343" s="59" t="s">
        <v>308</v>
      </c>
      <c r="C1343" s="59" t="s">
        <v>340</v>
      </c>
      <c r="D1343" s="68" t="s">
        <v>1125</v>
      </c>
    </row>
    <row r="1344" spans="1:4">
      <c r="A1344" s="63">
        <v>1343</v>
      </c>
      <c r="B1344" s="59" t="s">
        <v>311</v>
      </c>
      <c r="C1344" s="59" t="s">
        <v>340</v>
      </c>
      <c r="D1344" s="68" t="s">
        <v>1125</v>
      </c>
    </row>
    <row r="1345" spans="1:4">
      <c r="A1345" s="63">
        <v>1344</v>
      </c>
      <c r="B1345" s="59" t="s">
        <v>308</v>
      </c>
      <c r="C1345" s="59" t="s">
        <v>340</v>
      </c>
      <c r="D1345" s="68" t="s">
        <v>1126</v>
      </c>
    </row>
    <row r="1346" spans="1:4">
      <c r="A1346" s="63">
        <v>1345</v>
      </c>
      <c r="B1346" s="59" t="s">
        <v>315</v>
      </c>
      <c r="C1346" s="59" t="s">
        <v>341</v>
      </c>
      <c r="D1346" s="68" t="s">
        <v>1127</v>
      </c>
    </row>
    <row r="1347" spans="1:4">
      <c r="A1347" s="63">
        <v>1346</v>
      </c>
      <c r="B1347" s="59" t="s">
        <v>310</v>
      </c>
      <c r="C1347" s="59" t="s">
        <v>340</v>
      </c>
      <c r="D1347" s="68" t="s">
        <v>1128</v>
      </c>
    </row>
    <row r="1348" spans="1:4">
      <c r="A1348" s="63">
        <v>1347</v>
      </c>
      <c r="B1348" s="59" t="s">
        <v>308</v>
      </c>
      <c r="C1348" s="59" t="s">
        <v>340</v>
      </c>
      <c r="D1348" s="68" t="s">
        <v>1128</v>
      </c>
    </row>
    <row r="1349" spans="1:4">
      <c r="A1349" s="63">
        <v>1348</v>
      </c>
      <c r="B1349" s="59" t="s">
        <v>310</v>
      </c>
      <c r="C1349" s="59" t="s">
        <v>340</v>
      </c>
      <c r="D1349" s="68" t="s">
        <v>1128</v>
      </c>
    </row>
    <row r="1350" spans="1:4">
      <c r="A1350" s="63">
        <v>1349</v>
      </c>
      <c r="B1350" s="59" t="s">
        <v>311</v>
      </c>
      <c r="C1350" s="59" t="s">
        <v>340</v>
      </c>
      <c r="D1350" s="68" t="s">
        <v>1129</v>
      </c>
    </row>
    <row r="1351" spans="1:4">
      <c r="A1351" s="63">
        <v>1350</v>
      </c>
      <c r="B1351" s="59" t="s">
        <v>309</v>
      </c>
      <c r="C1351" s="59" t="s">
        <v>340</v>
      </c>
      <c r="D1351" s="68" t="s">
        <v>1130</v>
      </c>
    </row>
    <row r="1352" spans="1:4">
      <c r="A1352" s="63">
        <v>1351</v>
      </c>
      <c r="B1352" s="59" t="s">
        <v>308</v>
      </c>
      <c r="C1352" s="59" t="s">
        <v>340</v>
      </c>
      <c r="D1352" s="68" t="s">
        <v>1131</v>
      </c>
    </row>
    <row r="1353" spans="1:4">
      <c r="A1353" s="63">
        <v>1352</v>
      </c>
      <c r="B1353" s="59" t="s">
        <v>308</v>
      </c>
      <c r="C1353" s="59" t="s">
        <v>340</v>
      </c>
      <c r="D1353" s="68" t="s">
        <v>1132</v>
      </c>
    </row>
    <row r="1354" spans="1:4">
      <c r="A1354" s="63">
        <v>1353</v>
      </c>
      <c r="B1354" s="59" t="s">
        <v>308</v>
      </c>
      <c r="C1354" s="59" t="s">
        <v>340</v>
      </c>
      <c r="D1354" s="68" t="s">
        <v>1132</v>
      </c>
    </row>
    <row r="1355" spans="1:4">
      <c r="A1355" s="63">
        <v>1354</v>
      </c>
      <c r="B1355" s="59" t="s">
        <v>308</v>
      </c>
      <c r="C1355" s="59" t="s">
        <v>340</v>
      </c>
      <c r="D1355" s="68" t="s">
        <v>1132</v>
      </c>
    </row>
    <row r="1356" spans="1:4">
      <c r="A1356" s="63">
        <v>1355</v>
      </c>
      <c r="B1356" s="59" t="s">
        <v>308</v>
      </c>
      <c r="C1356" s="59" t="s">
        <v>340</v>
      </c>
      <c r="D1356" s="68" t="s">
        <v>1133</v>
      </c>
    </row>
    <row r="1357" spans="1:4">
      <c r="A1357" s="63">
        <v>1356</v>
      </c>
      <c r="B1357" s="59" t="s">
        <v>308</v>
      </c>
      <c r="C1357" s="59" t="s">
        <v>340</v>
      </c>
      <c r="D1357" s="68" t="s">
        <v>1134</v>
      </c>
    </row>
    <row r="1358" spans="1:4">
      <c r="A1358" s="63">
        <v>1357</v>
      </c>
      <c r="B1358" s="59" t="s">
        <v>308</v>
      </c>
      <c r="C1358" s="59" t="s">
        <v>340</v>
      </c>
      <c r="D1358" s="68" t="s">
        <v>1135</v>
      </c>
    </row>
    <row r="1359" spans="1:4">
      <c r="A1359" s="63">
        <v>1358</v>
      </c>
      <c r="B1359" s="59" t="s">
        <v>309</v>
      </c>
      <c r="C1359" s="59" t="s">
        <v>341</v>
      </c>
      <c r="D1359" s="68" t="s">
        <v>1136</v>
      </c>
    </row>
    <row r="1360" spans="1:4">
      <c r="A1360" s="63">
        <v>1359</v>
      </c>
      <c r="B1360" s="59" t="s">
        <v>311</v>
      </c>
      <c r="C1360" s="59" t="s">
        <v>340</v>
      </c>
      <c r="D1360" s="68" t="s">
        <v>1136</v>
      </c>
    </row>
    <row r="1361" spans="1:4">
      <c r="A1361" s="63">
        <v>1360</v>
      </c>
      <c r="B1361" s="59" t="s">
        <v>309</v>
      </c>
      <c r="C1361" s="59" t="s">
        <v>340</v>
      </c>
      <c r="D1361" s="68" t="s">
        <v>1137</v>
      </c>
    </row>
    <row r="1362" spans="1:4">
      <c r="A1362" s="63">
        <v>1361</v>
      </c>
      <c r="B1362" s="59" t="s">
        <v>310</v>
      </c>
      <c r="C1362" s="59" t="s">
        <v>340</v>
      </c>
      <c r="D1362" s="68" t="s">
        <v>1137</v>
      </c>
    </row>
    <row r="1363" spans="1:4">
      <c r="A1363" s="63">
        <v>1362</v>
      </c>
      <c r="B1363" s="59" t="s">
        <v>316</v>
      </c>
      <c r="C1363" s="59" t="s">
        <v>341</v>
      </c>
      <c r="D1363" s="68" t="s">
        <v>1137</v>
      </c>
    </row>
    <row r="1364" spans="1:4">
      <c r="A1364" s="63">
        <v>1363</v>
      </c>
      <c r="B1364" s="59" t="s">
        <v>308</v>
      </c>
      <c r="C1364" s="59" t="s">
        <v>340</v>
      </c>
      <c r="D1364" s="68" t="s">
        <v>1138</v>
      </c>
    </row>
    <row r="1365" spans="1:4">
      <c r="A1365" s="63">
        <v>1364</v>
      </c>
      <c r="B1365" s="59" t="s">
        <v>308</v>
      </c>
      <c r="C1365" s="59" t="s">
        <v>341</v>
      </c>
      <c r="D1365" s="68" t="s">
        <v>1139</v>
      </c>
    </row>
    <row r="1366" spans="1:4">
      <c r="A1366" s="63">
        <v>1365</v>
      </c>
      <c r="B1366" s="59" t="s">
        <v>308</v>
      </c>
      <c r="C1366" s="59" t="s">
        <v>340</v>
      </c>
      <c r="D1366" s="68" t="s">
        <v>1140</v>
      </c>
    </row>
    <row r="1367" spans="1:4">
      <c r="A1367" s="63">
        <v>1366</v>
      </c>
      <c r="B1367" s="59" t="s">
        <v>311</v>
      </c>
      <c r="C1367" s="59" t="s">
        <v>340</v>
      </c>
      <c r="D1367" s="68" t="s">
        <v>1141</v>
      </c>
    </row>
    <row r="1368" spans="1:4">
      <c r="A1368" s="63">
        <v>1367</v>
      </c>
      <c r="B1368" s="59" t="s">
        <v>311</v>
      </c>
      <c r="C1368" s="59" t="s">
        <v>340</v>
      </c>
      <c r="D1368" s="68" t="s">
        <v>1142</v>
      </c>
    </row>
    <row r="1369" spans="1:4">
      <c r="A1369" s="63">
        <v>1368</v>
      </c>
      <c r="B1369" s="59" t="s">
        <v>311</v>
      </c>
      <c r="C1369" s="59" t="s">
        <v>340</v>
      </c>
      <c r="D1369" s="68" t="s">
        <v>1143</v>
      </c>
    </row>
    <row r="1370" spans="1:4">
      <c r="A1370" s="63">
        <v>1369</v>
      </c>
      <c r="B1370" s="59" t="s">
        <v>309</v>
      </c>
      <c r="C1370" s="59" t="s">
        <v>340</v>
      </c>
      <c r="D1370" s="68" t="s">
        <v>1143</v>
      </c>
    </row>
    <row r="1371" spans="1:4">
      <c r="A1371" s="63">
        <v>1370</v>
      </c>
      <c r="B1371" s="59" t="s">
        <v>309</v>
      </c>
      <c r="C1371" s="59" t="s">
        <v>340</v>
      </c>
      <c r="D1371" s="68" t="s">
        <v>1143</v>
      </c>
    </row>
    <row r="1372" spans="1:4">
      <c r="A1372" s="63">
        <v>1371</v>
      </c>
      <c r="B1372" s="59" t="s">
        <v>308</v>
      </c>
      <c r="C1372" s="59" t="s">
        <v>340</v>
      </c>
      <c r="D1372" s="68" t="s">
        <v>1143</v>
      </c>
    </row>
    <row r="1373" spans="1:4">
      <c r="A1373" s="63">
        <v>1372</v>
      </c>
      <c r="B1373" s="59" t="s">
        <v>308</v>
      </c>
      <c r="C1373" s="59" t="s">
        <v>341</v>
      </c>
      <c r="D1373" s="68" t="s">
        <v>1143</v>
      </c>
    </row>
    <row r="1374" spans="1:4">
      <c r="A1374" s="63">
        <v>1373</v>
      </c>
      <c r="B1374" s="59" t="s">
        <v>316</v>
      </c>
      <c r="C1374" s="59" t="s">
        <v>341</v>
      </c>
      <c r="D1374" s="68" t="s">
        <v>1143</v>
      </c>
    </row>
    <row r="1375" spans="1:4">
      <c r="A1375" s="63">
        <v>1374</v>
      </c>
      <c r="B1375" s="59" t="s">
        <v>308</v>
      </c>
      <c r="C1375" s="59" t="s">
        <v>340</v>
      </c>
      <c r="D1375" s="68" t="s">
        <v>1144</v>
      </c>
    </row>
    <row r="1376" spans="1:4">
      <c r="A1376" s="63">
        <v>1375</v>
      </c>
      <c r="B1376" s="59" t="s">
        <v>308</v>
      </c>
      <c r="C1376" s="59" t="s">
        <v>340</v>
      </c>
      <c r="D1376" s="68" t="s">
        <v>1145</v>
      </c>
    </row>
    <row r="1377" spans="1:4">
      <c r="A1377" s="63">
        <v>1376</v>
      </c>
      <c r="B1377" s="59" t="s">
        <v>308</v>
      </c>
      <c r="C1377" s="59" t="s">
        <v>340</v>
      </c>
      <c r="D1377" s="68" t="s">
        <v>1145</v>
      </c>
    </row>
    <row r="1378" spans="1:4">
      <c r="A1378" s="63">
        <v>1377</v>
      </c>
      <c r="B1378" s="59" t="s">
        <v>309</v>
      </c>
      <c r="C1378" s="59" t="s">
        <v>340</v>
      </c>
      <c r="D1378" s="68" t="s">
        <v>1146</v>
      </c>
    </row>
    <row r="1379" spans="1:4">
      <c r="A1379" s="63">
        <v>1378</v>
      </c>
      <c r="B1379" s="59" t="s">
        <v>309</v>
      </c>
      <c r="C1379" s="59" t="s">
        <v>340</v>
      </c>
      <c r="D1379" s="68" t="s">
        <v>1147</v>
      </c>
    </row>
    <row r="1380" spans="1:4">
      <c r="A1380" s="63">
        <v>1379</v>
      </c>
      <c r="B1380" s="59" t="s">
        <v>310</v>
      </c>
      <c r="C1380" s="59" t="s">
        <v>340</v>
      </c>
      <c r="D1380" s="68" t="s">
        <v>1148</v>
      </c>
    </row>
    <row r="1381" spans="1:4">
      <c r="A1381" s="63">
        <v>1380</v>
      </c>
      <c r="B1381" s="59" t="s">
        <v>308</v>
      </c>
      <c r="C1381" s="59" t="s">
        <v>340</v>
      </c>
      <c r="D1381" s="68" t="s">
        <v>1149</v>
      </c>
    </row>
    <row r="1382" spans="1:4">
      <c r="A1382" s="63">
        <v>1381</v>
      </c>
      <c r="B1382" s="59" t="s">
        <v>310</v>
      </c>
      <c r="C1382" s="59" t="s">
        <v>341</v>
      </c>
      <c r="D1382" s="68" t="s">
        <v>1149</v>
      </c>
    </row>
    <row r="1383" spans="1:4">
      <c r="A1383" s="63">
        <v>1382</v>
      </c>
      <c r="B1383" s="59" t="s">
        <v>314</v>
      </c>
      <c r="C1383" s="59" t="s">
        <v>340</v>
      </c>
      <c r="D1383" s="68" t="s">
        <v>1150</v>
      </c>
    </row>
    <row r="1384" spans="1:4">
      <c r="A1384" s="63">
        <v>1383</v>
      </c>
      <c r="B1384" s="59" t="s">
        <v>308</v>
      </c>
      <c r="C1384" s="59" t="s">
        <v>340</v>
      </c>
      <c r="D1384" s="68" t="s">
        <v>1151</v>
      </c>
    </row>
    <row r="1385" spans="1:4">
      <c r="A1385" s="63">
        <v>1384</v>
      </c>
      <c r="B1385" s="59" t="s">
        <v>308</v>
      </c>
      <c r="C1385" s="59" t="s">
        <v>340</v>
      </c>
      <c r="D1385" s="68" t="s">
        <v>1151</v>
      </c>
    </row>
    <row r="1386" spans="1:4">
      <c r="A1386" s="63">
        <v>1385</v>
      </c>
      <c r="B1386" s="59" t="s">
        <v>308</v>
      </c>
      <c r="C1386" s="59" t="s">
        <v>340</v>
      </c>
      <c r="D1386" s="68" t="s">
        <v>1151</v>
      </c>
    </row>
    <row r="1387" spans="1:4">
      <c r="A1387" s="63">
        <v>1386</v>
      </c>
      <c r="B1387" s="59" t="s">
        <v>311</v>
      </c>
      <c r="C1387" s="59" t="s">
        <v>340</v>
      </c>
      <c r="D1387" s="68" t="s">
        <v>1152</v>
      </c>
    </row>
    <row r="1388" spans="1:4">
      <c r="A1388" s="63">
        <v>1387</v>
      </c>
      <c r="B1388" s="59" t="s">
        <v>326</v>
      </c>
      <c r="C1388" s="59" t="s">
        <v>340</v>
      </c>
      <c r="D1388" s="68" t="s">
        <v>1153</v>
      </c>
    </row>
    <row r="1389" spans="1:4">
      <c r="A1389" s="63">
        <v>1388</v>
      </c>
      <c r="B1389" s="59" t="s">
        <v>308</v>
      </c>
      <c r="C1389" s="59" t="s">
        <v>340</v>
      </c>
      <c r="D1389" s="68" t="s">
        <v>1153</v>
      </c>
    </row>
    <row r="1390" spans="1:4">
      <c r="A1390" s="63">
        <v>1389</v>
      </c>
      <c r="B1390" s="59" t="s">
        <v>308</v>
      </c>
      <c r="C1390" s="59" t="s">
        <v>340</v>
      </c>
      <c r="D1390" s="68" t="s">
        <v>1154</v>
      </c>
    </row>
    <row r="1391" spans="1:4">
      <c r="A1391" s="63">
        <v>1390</v>
      </c>
      <c r="B1391" s="59" t="s">
        <v>309</v>
      </c>
      <c r="C1391" s="59" t="s">
        <v>340</v>
      </c>
      <c r="D1391" s="68" t="s">
        <v>1154</v>
      </c>
    </row>
    <row r="1392" spans="1:4">
      <c r="A1392" s="63">
        <v>1391</v>
      </c>
      <c r="B1392" s="59" t="s">
        <v>311</v>
      </c>
      <c r="C1392" s="59" t="s">
        <v>340</v>
      </c>
      <c r="D1392" s="68" t="s">
        <v>1155</v>
      </c>
    </row>
    <row r="1393" spans="1:4">
      <c r="A1393" s="63">
        <v>1392</v>
      </c>
      <c r="B1393" s="59" t="s">
        <v>326</v>
      </c>
      <c r="C1393" s="59" t="s">
        <v>340</v>
      </c>
      <c r="D1393" s="68" t="s">
        <v>1156</v>
      </c>
    </row>
    <row r="1394" spans="1:4">
      <c r="A1394" s="63">
        <v>1393</v>
      </c>
      <c r="B1394" s="59" t="s">
        <v>308</v>
      </c>
      <c r="C1394" s="59" t="s">
        <v>340</v>
      </c>
      <c r="D1394" s="68" t="s">
        <v>1157</v>
      </c>
    </row>
    <row r="1395" spans="1:4">
      <c r="A1395" s="63">
        <v>1394</v>
      </c>
      <c r="B1395" s="59" t="s">
        <v>310</v>
      </c>
      <c r="C1395" s="59" t="s">
        <v>340</v>
      </c>
      <c r="D1395" s="68" t="s">
        <v>1158</v>
      </c>
    </row>
    <row r="1396" spans="1:4">
      <c r="A1396" s="63">
        <v>1395</v>
      </c>
      <c r="B1396" s="59" t="s">
        <v>310</v>
      </c>
      <c r="C1396" s="59" t="s">
        <v>341</v>
      </c>
      <c r="D1396" s="68" t="s">
        <v>1159</v>
      </c>
    </row>
    <row r="1397" spans="1:4">
      <c r="A1397" s="63">
        <v>1396</v>
      </c>
      <c r="B1397" s="59" t="s">
        <v>310</v>
      </c>
      <c r="C1397" s="59" t="s">
        <v>340</v>
      </c>
      <c r="D1397" s="68" t="s">
        <v>1160</v>
      </c>
    </row>
    <row r="1398" spans="1:4">
      <c r="A1398" s="63">
        <v>1397</v>
      </c>
      <c r="B1398" s="59" t="s">
        <v>310</v>
      </c>
      <c r="C1398" s="59" t="s">
        <v>340</v>
      </c>
      <c r="D1398" s="68" t="s">
        <v>1161</v>
      </c>
    </row>
    <row r="1399" spans="1:4">
      <c r="A1399" s="63">
        <v>1398</v>
      </c>
      <c r="B1399" s="59" t="s">
        <v>308</v>
      </c>
      <c r="C1399" s="59" t="s">
        <v>340</v>
      </c>
      <c r="D1399" s="68" t="s">
        <v>1162</v>
      </c>
    </row>
    <row r="1400" spans="1:4">
      <c r="A1400" s="63">
        <v>1399</v>
      </c>
      <c r="B1400" s="59" t="s">
        <v>310</v>
      </c>
      <c r="C1400" s="59" t="s">
        <v>340</v>
      </c>
      <c r="D1400" s="68" t="s">
        <v>1163</v>
      </c>
    </row>
    <row r="1401" spans="1:4">
      <c r="A1401" s="63">
        <v>1400</v>
      </c>
      <c r="B1401" s="59" t="s">
        <v>310</v>
      </c>
      <c r="C1401" s="59" t="s">
        <v>341</v>
      </c>
      <c r="D1401" s="68" t="s">
        <v>1164</v>
      </c>
    </row>
    <row r="1402" spans="1:4">
      <c r="A1402" s="63">
        <v>1401</v>
      </c>
      <c r="B1402" s="59" t="s">
        <v>310</v>
      </c>
      <c r="C1402" s="59" t="s">
        <v>340</v>
      </c>
      <c r="D1402" s="68" t="s">
        <v>1165</v>
      </c>
    </row>
    <row r="1403" spans="1:4">
      <c r="A1403" s="63">
        <v>1402</v>
      </c>
      <c r="B1403" s="59" t="s">
        <v>308</v>
      </c>
      <c r="C1403" s="59" t="s">
        <v>340</v>
      </c>
      <c r="D1403" s="68" t="s">
        <v>1166</v>
      </c>
    </row>
    <row r="1404" spans="1:4">
      <c r="A1404" s="63">
        <v>1403</v>
      </c>
      <c r="B1404" s="59" t="s">
        <v>310</v>
      </c>
      <c r="C1404" s="59" t="s">
        <v>340</v>
      </c>
      <c r="D1404" s="68" t="s">
        <v>1167</v>
      </c>
    </row>
    <row r="1405" spans="1:4">
      <c r="A1405" s="63">
        <v>1404</v>
      </c>
      <c r="B1405" s="59" t="s">
        <v>308</v>
      </c>
      <c r="C1405" s="59" t="s">
        <v>340</v>
      </c>
      <c r="D1405" s="68" t="s">
        <v>1168</v>
      </c>
    </row>
    <row r="1406" spans="1:4">
      <c r="A1406" s="63">
        <v>1405</v>
      </c>
      <c r="B1406" s="59" t="s">
        <v>308</v>
      </c>
      <c r="C1406" s="59" t="s">
        <v>341</v>
      </c>
      <c r="D1406" s="68" t="s">
        <v>1169</v>
      </c>
    </row>
    <row r="1407" spans="1:4">
      <c r="A1407" s="63">
        <v>1406</v>
      </c>
      <c r="B1407" s="59" t="s">
        <v>310</v>
      </c>
      <c r="C1407" s="59" t="s">
        <v>340</v>
      </c>
      <c r="D1407" s="68" t="s">
        <v>1170</v>
      </c>
    </row>
    <row r="1408" spans="1:4">
      <c r="A1408" s="63">
        <v>1407</v>
      </c>
      <c r="B1408" s="59" t="s">
        <v>314</v>
      </c>
      <c r="C1408" s="59" t="s">
        <v>341</v>
      </c>
      <c r="D1408" s="68" t="s">
        <v>1171</v>
      </c>
    </row>
    <row r="1409" spans="1:4">
      <c r="A1409" s="63">
        <v>1408</v>
      </c>
      <c r="B1409" s="59" t="s">
        <v>308</v>
      </c>
      <c r="C1409" s="59" t="s">
        <v>340</v>
      </c>
      <c r="D1409" s="68" t="s">
        <v>1172</v>
      </c>
    </row>
    <row r="1410" spans="1:4">
      <c r="A1410" s="63">
        <v>1409</v>
      </c>
      <c r="B1410" s="59" t="s">
        <v>310</v>
      </c>
      <c r="C1410" s="59" t="s">
        <v>340</v>
      </c>
      <c r="D1410" s="68" t="s">
        <v>1172</v>
      </c>
    </row>
    <row r="1411" spans="1:4">
      <c r="A1411" s="63">
        <v>1410</v>
      </c>
      <c r="B1411" s="59" t="s">
        <v>310</v>
      </c>
      <c r="C1411" s="59" t="s">
        <v>340</v>
      </c>
      <c r="D1411" s="68" t="s">
        <v>1173</v>
      </c>
    </row>
    <row r="1412" spans="1:4">
      <c r="A1412" s="63">
        <v>1411</v>
      </c>
      <c r="B1412" s="59" t="s">
        <v>310</v>
      </c>
      <c r="C1412" s="59" t="s">
        <v>340</v>
      </c>
      <c r="D1412" s="68" t="s">
        <v>1174</v>
      </c>
    </row>
    <row r="1413" spans="1:4">
      <c r="A1413" s="63">
        <v>1412</v>
      </c>
      <c r="B1413" s="59" t="s">
        <v>310</v>
      </c>
      <c r="C1413" s="59" t="s">
        <v>340</v>
      </c>
      <c r="D1413" s="68" t="s">
        <v>1174</v>
      </c>
    </row>
    <row r="1414" spans="1:4">
      <c r="A1414" s="63">
        <v>1413</v>
      </c>
      <c r="B1414" s="59" t="s">
        <v>310</v>
      </c>
      <c r="C1414" s="59" t="s">
        <v>340</v>
      </c>
      <c r="D1414" s="68" t="s">
        <v>1175</v>
      </c>
    </row>
    <row r="1415" spans="1:4">
      <c r="A1415" s="63">
        <v>1414</v>
      </c>
      <c r="B1415" s="59" t="s">
        <v>313</v>
      </c>
      <c r="C1415" s="59" t="s">
        <v>340</v>
      </c>
      <c r="D1415" s="68" t="s">
        <v>1176</v>
      </c>
    </row>
    <row r="1416" spans="1:4">
      <c r="A1416" s="63">
        <v>1415</v>
      </c>
      <c r="B1416" s="59" t="s">
        <v>316</v>
      </c>
      <c r="C1416" s="59" t="s">
        <v>341</v>
      </c>
      <c r="D1416" s="68" t="s">
        <v>1176</v>
      </c>
    </row>
    <row r="1417" spans="1:4">
      <c r="A1417" s="63">
        <v>1416</v>
      </c>
      <c r="B1417" s="59" t="s">
        <v>308</v>
      </c>
      <c r="C1417" s="59" t="s">
        <v>340</v>
      </c>
      <c r="D1417" s="68" t="s">
        <v>1177</v>
      </c>
    </row>
    <row r="1418" spans="1:4">
      <c r="A1418" s="63">
        <v>1417</v>
      </c>
      <c r="B1418" s="59" t="s">
        <v>311</v>
      </c>
      <c r="C1418" s="59" t="s">
        <v>340</v>
      </c>
      <c r="D1418" s="68" t="s">
        <v>1177</v>
      </c>
    </row>
    <row r="1419" spans="1:4">
      <c r="A1419" s="63">
        <v>1418</v>
      </c>
      <c r="B1419" s="59" t="s">
        <v>309</v>
      </c>
      <c r="C1419" s="59" t="s">
        <v>340</v>
      </c>
      <c r="D1419" s="68" t="s">
        <v>1178</v>
      </c>
    </row>
    <row r="1420" spans="1:4">
      <c r="A1420" s="63">
        <v>1419</v>
      </c>
      <c r="B1420" s="59" t="s">
        <v>309</v>
      </c>
      <c r="C1420" s="59" t="s">
        <v>340</v>
      </c>
      <c r="D1420" s="68" t="s">
        <v>1178</v>
      </c>
    </row>
    <row r="1421" spans="1:4">
      <c r="A1421" s="63">
        <v>1420</v>
      </c>
      <c r="B1421" s="59" t="s">
        <v>309</v>
      </c>
      <c r="C1421" s="59" t="s">
        <v>341</v>
      </c>
      <c r="D1421" s="68" t="s">
        <v>1178</v>
      </c>
    </row>
    <row r="1422" spans="1:4">
      <c r="A1422" s="63">
        <v>1421</v>
      </c>
      <c r="B1422" s="59" t="s">
        <v>308</v>
      </c>
      <c r="C1422" s="59" t="s">
        <v>340</v>
      </c>
      <c r="D1422" s="68" t="s">
        <v>1179</v>
      </c>
    </row>
    <row r="1423" spans="1:4">
      <c r="A1423" s="63">
        <v>1422</v>
      </c>
      <c r="B1423" s="59" t="s">
        <v>315</v>
      </c>
      <c r="C1423" s="59" t="s">
        <v>340</v>
      </c>
      <c r="D1423" s="68" t="s">
        <v>1180</v>
      </c>
    </row>
    <row r="1424" spans="1:4">
      <c r="A1424" s="63">
        <v>1423</v>
      </c>
      <c r="B1424" s="59" t="s">
        <v>311</v>
      </c>
      <c r="C1424" s="59" t="s">
        <v>340</v>
      </c>
      <c r="D1424" s="68" t="s">
        <v>1181</v>
      </c>
    </row>
    <row r="1425" spans="1:4">
      <c r="A1425" s="63">
        <v>1424</v>
      </c>
      <c r="B1425" s="59" t="s">
        <v>308</v>
      </c>
      <c r="C1425" s="59" t="s">
        <v>340</v>
      </c>
      <c r="D1425" s="68" t="s">
        <v>1182</v>
      </c>
    </row>
    <row r="1426" spans="1:4">
      <c r="A1426" s="63">
        <v>1425</v>
      </c>
      <c r="B1426" s="59" t="s">
        <v>309</v>
      </c>
      <c r="C1426" s="59" t="s">
        <v>340</v>
      </c>
      <c r="D1426" s="68" t="s">
        <v>1182</v>
      </c>
    </row>
    <row r="1427" spans="1:4">
      <c r="A1427" s="63">
        <v>1426</v>
      </c>
      <c r="B1427" s="59" t="s">
        <v>308</v>
      </c>
      <c r="C1427" s="59" t="s">
        <v>340</v>
      </c>
      <c r="D1427" s="68" t="s">
        <v>1183</v>
      </c>
    </row>
    <row r="1428" spans="1:4">
      <c r="A1428" s="63">
        <v>1427</v>
      </c>
      <c r="B1428" s="59" t="s">
        <v>308</v>
      </c>
      <c r="C1428" s="59" t="s">
        <v>340</v>
      </c>
      <c r="D1428" s="68" t="s">
        <v>1183</v>
      </c>
    </row>
    <row r="1429" spans="1:4">
      <c r="A1429" s="63">
        <v>1428</v>
      </c>
      <c r="B1429" s="59" t="s">
        <v>308</v>
      </c>
      <c r="C1429" s="59" t="s">
        <v>340</v>
      </c>
      <c r="D1429" s="68" t="s">
        <v>1183</v>
      </c>
    </row>
    <row r="1430" spans="1:4">
      <c r="A1430" s="63">
        <v>1429</v>
      </c>
      <c r="B1430" s="59" t="s">
        <v>309</v>
      </c>
      <c r="C1430" s="59" t="s">
        <v>340</v>
      </c>
      <c r="D1430" s="68" t="s">
        <v>1184</v>
      </c>
    </row>
    <row r="1431" spans="1:4">
      <c r="A1431" s="63">
        <v>1430</v>
      </c>
      <c r="B1431" s="59" t="s">
        <v>314</v>
      </c>
      <c r="C1431" s="59" t="s">
        <v>340</v>
      </c>
      <c r="D1431" s="68" t="s">
        <v>1184</v>
      </c>
    </row>
    <row r="1432" spans="1:4">
      <c r="A1432" s="63">
        <v>1431</v>
      </c>
      <c r="B1432" s="59" t="s">
        <v>308</v>
      </c>
      <c r="C1432" s="59" t="s">
        <v>340</v>
      </c>
      <c r="D1432" s="68" t="s">
        <v>1185</v>
      </c>
    </row>
    <row r="1433" spans="1:4">
      <c r="A1433" s="63">
        <v>1432</v>
      </c>
      <c r="B1433" s="59" t="s">
        <v>314</v>
      </c>
      <c r="C1433" s="59" t="s">
        <v>340</v>
      </c>
      <c r="D1433" s="68" t="s">
        <v>1186</v>
      </c>
    </row>
    <row r="1434" spans="1:4">
      <c r="A1434" s="63">
        <v>1433</v>
      </c>
      <c r="B1434" s="59" t="s">
        <v>308</v>
      </c>
      <c r="C1434" s="59" t="s">
        <v>340</v>
      </c>
      <c r="D1434" s="68" t="s">
        <v>1187</v>
      </c>
    </row>
    <row r="1435" spans="1:4">
      <c r="A1435" s="63">
        <v>1434</v>
      </c>
      <c r="B1435" s="59" t="s">
        <v>309</v>
      </c>
      <c r="C1435" s="59" t="s">
        <v>340</v>
      </c>
      <c r="D1435" s="68" t="s">
        <v>1187</v>
      </c>
    </row>
    <row r="1436" spans="1:4">
      <c r="A1436" s="63">
        <v>1435</v>
      </c>
      <c r="B1436" s="59" t="s">
        <v>308</v>
      </c>
      <c r="C1436" s="59" t="s">
        <v>340</v>
      </c>
      <c r="D1436" s="68" t="s">
        <v>1188</v>
      </c>
    </row>
    <row r="1437" spans="1:4">
      <c r="A1437" s="63">
        <v>1436</v>
      </c>
      <c r="B1437" s="59" t="s">
        <v>309</v>
      </c>
      <c r="C1437" s="59" t="s">
        <v>343</v>
      </c>
      <c r="D1437" s="68" t="s">
        <v>1189</v>
      </c>
    </row>
    <row r="1438" spans="1:4">
      <c r="A1438" s="63">
        <v>1437</v>
      </c>
      <c r="B1438" s="59" t="s">
        <v>308</v>
      </c>
      <c r="C1438" s="59" t="s">
        <v>340</v>
      </c>
      <c r="D1438" s="68" t="s">
        <v>1189</v>
      </c>
    </row>
    <row r="1439" spans="1:4">
      <c r="A1439" s="63">
        <v>1438</v>
      </c>
      <c r="B1439" s="59" t="s">
        <v>314</v>
      </c>
      <c r="C1439" s="59" t="s">
        <v>340</v>
      </c>
      <c r="D1439" s="68" t="s">
        <v>1189</v>
      </c>
    </row>
    <row r="1440" spans="1:4">
      <c r="A1440" s="63">
        <v>1439</v>
      </c>
      <c r="B1440" s="59" t="s">
        <v>308</v>
      </c>
      <c r="C1440" s="59" t="s">
        <v>340</v>
      </c>
      <c r="D1440" s="68" t="s">
        <v>1190</v>
      </c>
    </row>
    <row r="1441" spans="1:4">
      <c r="A1441" s="63">
        <v>1440</v>
      </c>
      <c r="B1441" s="59" t="s">
        <v>331</v>
      </c>
      <c r="C1441" s="59" t="s">
        <v>340</v>
      </c>
      <c r="D1441" s="68" t="s">
        <v>1191</v>
      </c>
    </row>
    <row r="1442" spans="1:4">
      <c r="A1442" s="63">
        <v>1441</v>
      </c>
      <c r="B1442" s="59" t="s">
        <v>309</v>
      </c>
      <c r="C1442" s="59" t="s">
        <v>340</v>
      </c>
      <c r="D1442" s="68" t="s">
        <v>1192</v>
      </c>
    </row>
    <row r="1443" spans="1:4">
      <c r="A1443" s="63">
        <v>1442</v>
      </c>
      <c r="B1443" s="59" t="s">
        <v>309</v>
      </c>
      <c r="C1443" s="59" t="s">
        <v>340</v>
      </c>
      <c r="D1443" s="68" t="s">
        <v>1193</v>
      </c>
    </row>
    <row r="1444" spans="1:4">
      <c r="A1444" s="63">
        <v>1443</v>
      </c>
      <c r="B1444" s="59" t="s">
        <v>314</v>
      </c>
      <c r="C1444" s="59" t="s">
        <v>341</v>
      </c>
      <c r="D1444" s="68" t="s">
        <v>1194</v>
      </c>
    </row>
    <row r="1445" spans="1:4">
      <c r="A1445" s="63">
        <v>1444</v>
      </c>
      <c r="B1445" s="59" t="s">
        <v>308</v>
      </c>
      <c r="C1445" s="59" t="s">
        <v>340</v>
      </c>
      <c r="D1445" s="68" t="s">
        <v>1194</v>
      </c>
    </row>
    <row r="1446" spans="1:4">
      <c r="A1446" s="63">
        <v>1445</v>
      </c>
      <c r="B1446" s="59" t="s">
        <v>314</v>
      </c>
      <c r="C1446" s="59" t="s">
        <v>340</v>
      </c>
      <c r="D1446" s="68" t="s">
        <v>1195</v>
      </c>
    </row>
    <row r="1447" spans="1:4">
      <c r="A1447" s="63">
        <v>1446</v>
      </c>
      <c r="B1447" s="59" t="s">
        <v>309</v>
      </c>
      <c r="C1447" s="59" t="s">
        <v>340</v>
      </c>
      <c r="D1447" s="68" t="s">
        <v>1196</v>
      </c>
    </row>
    <row r="1448" spans="1:4">
      <c r="A1448" s="63">
        <v>1447</v>
      </c>
      <c r="B1448" s="59" t="s">
        <v>309</v>
      </c>
      <c r="C1448" s="59" t="s">
        <v>340</v>
      </c>
      <c r="D1448" s="68" t="s">
        <v>1197</v>
      </c>
    </row>
    <row r="1449" spans="1:4">
      <c r="A1449" s="63">
        <v>1448</v>
      </c>
      <c r="B1449" s="59" t="s">
        <v>314</v>
      </c>
      <c r="C1449" s="59" t="s">
        <v>340</v>
      </c>
      <c r="D1449" s="68" t="s">
        <v>1198</v>
      </c>
    </row>
    <row r="1450" spans="1:4">
      <c r="A1450" s="63">
        <v>1449</v>
      </c>
      <c r="B1450" s="59" t="s">
        <v>308</v>
      </c>
      <c r="C1450" s="59" t="s">
        <v>341</v>
      </c>
      <c r="D1450" s="68" t="s">
        <v>1198</v>
      </c>
    </row>
    <row r="1451" spans="1:4">
      <c r="A1451" s="63">
        <v>1450</v>
      </c>
      <c r="B1451" s="59" t="s">
        <v>309</v>
      </c>
      <c r="C1451" s="59" t="s">
        <v>340</v>
      </c>
      <c r="D1451" s="68" t="s">
        <v>1199</v>
      </c>
    </row>
    <row r="1452" spans="1:4">
      <c r="A1452" s="63">
        <v>1451</v>
      </c>
      <c r="B1452" s="59" t="s">
        <v>309</v>
      </c>
      <c r="C1452" s="59" t="s">
        <v>340</v>
      </c>
      <c r="D1452" s="68" t="s">
        <v>1200</v>
      </c>
    </row>
    <row r="1453" spans="1:4">
      <c r="A1453" s="63">
        <v>1452</v>
      </c>
      <c r="B1453" s="59" t="s">
        <v>308</v>
      </c>
      <c r="C1453" s="59" t="s">
        <v>340</v>
      </c>
      <c r="D1453" s="68" t="s">
        <v>1201</v>
      </c>
    </row>
    <row r="1454" spans="1:4">
      <c r="A1454" s="63">
        <v>1453</v>
      </c>
      <c r="B1454" s="59" t="s">
        <v>308</v>
      </c>
      <c r="C1454" s="59" t="s">
        <v>340</v>
      </c>
      <c r="D1454" s="68" t="s">
        <v>1201</v>
      </c>
    </row>
    <row r="1455" spans="1:4">
      <c r="A1455" s="63">
        <v>1454</v>
      </c>
      <c r="B1455" s="59" t="s">
        <v>309</v>
      </c>
      <c r="C1455" s="59" t="s">
        <v>340</v>
      </c>
      <c r="D1455" s="68" t="s">
        <v>1201</v>
      </c>
    </row>
    <row r="1456" spans="1:4">
      <c r="A1456" s="63">
        <v>1455</v>
      </c>
      <c r="B1456" s="59" t="s">
        <v>308</v>
      </c>
      <c r="C1456" s="59" t="s">
        <v>340</v>
      </c>
      <c r="D1456" s="68" t="s">
        <v>1202</v>
      </c>
    </row>
    <row r="1457" spans="1:4">
      <c r="A1457" s="63">
        <v>1456</v>
      </c>
      <c r="B1457" s="59" t="s">
        <v>309</v>
      </c>
      <c r="C1457" s="59" t="s">
        <v>340</v>
      </c>
      <c r="D1457" s="68" t="s">
        <v>1202</v>
      </c>
    </row>
    <row r="1458" spans="1:4">
      <c r="A1458" s="63">
        <v>1457</v>
      </c>
      <c r="B1458" s="59" t="s">
        <v>308</v>
      </c>
      <c r="C1458" s="59" t="s">
        <v>340</v>
      </c>
      <c r="D1458" s="68" t="s">
        <v>1203</v>
      </c>
    </row>
    <row r="1459" spans="1:4">
      <c r="A1459" s="63">
        <v>1458</v>
      </c>
      <c r="B1459" s="59" t="s">
        <v>309</v>
      </c>
      <c r="C1459" s="59" t="s">
        <v>340</v>
      </c>
      <c r="D1459" s="68" t="s">
        <v>1204</v>
      </c>
    </row>
    <row r="1460" spans="1:4">
      <c r="A1460" s="63">
        <v>1459</v>
      </c>
      <c r="B1460" s="59" t="s">
        <v>309</v>
      </c>
      <c r="C1460" s="59" t="s">
        <v>340</v>
      </c>
      <c r="D1460" s="68" t="s">
        <v>1205</v>
      </c>
    </row>
    <row r="1461" spans="1:4">
      <c r="A1461" s="63">
        <v>1460</v>
      </c>
      <c r="B1461" s="59" t="s">
        <v>314</v>
      </c>
      <c r="C1461" s="59" t="s">
        <v>340</v>
      </c>
      <c r="D1461" s="68" t="s">
        <v>1206</v>
      </c>
    </row>
    <row r="1462" spans="1:4">
      <c r="A1462" s="63">
        <v>1461</v>
      </c>
      <c r="B1462" s="59" t="s">
        <v>311</v>
      </c>
      <c r="C1462" s="59" t="s">
        <v>340</v>
      </c>
      <c r="D1462" s="68" t="s">
        <v>1207</v>
      </c>
    </row>
    <row r="1463" spans="1:4">
      <c r="A1463" s="63">
        <v>1462</v>
      </c>
      <c r="B1463" s="59" t="s">
        <v>309</v>
      </c>
      <c r="C1463" s="59" t="s">
        <v>340</v>
      </c>
      <c r="D1463" s="68" t="s">
        <v>1208</v>
      </c>
    </row>
    <row r="1464" spans="1:4" ht="28.8">
      <c r="A1464" s="63">
        <v>1463</v>
      </c>
      <c r="B1464" s="62" t="s">
        <v>311</v>
      </c>
      <c r="C1464" s="62" t="s">
        <v>340</v>
      </c>
      <c r="D1464" s="69" t="s">
        <v>1209</v>
      </c>
    </row>
    <row r="1465" spans="1:4">
      <c r="A1465" s="63">
        <v>1464</v>
      </c>
      <c r="B1465" s="62" t="s">
        <v>309</v>
      </c>
      <c r="C1465" s="62" t="s">
        <v>340</v>
      </c>
      <c r="D1465" s="69" t="s">
        <v>1209</v>
      </c>
    </row>
    <row r="1466" spans="1:4">
      <c r="A1466" s="63">
        <v>1465</v>
      </c>
      <c r="B1466" s="62" t="s">
        <v>308</v>
      </c>
      <c r="C1466" s="62" t="s">
        <v>340</v>
      </c>
      <c r="D1466" s="69" t="s">
        <v>1209</v>
      </c>
    </row>
    <row r="1467" spans="1:4" ht="28.8">
      <c r="A1467" s="63">
        <v>1466</v>
      </c>
      <c r="B1467" s="62" t="s">
        <v>311</v>
      </c>
      <c r="C1467" s="62" t="s">
        <v>340</v>
      </c>
      <c r="D1467" s="69" t="s">
        <v>1210</v>
      </c>
    </row>
    <row r="1468" spans="1:4">
      <c r="A1468" s="63">
        <v>1467</v>
      </c>
      <c r="B1468" s="62" t="s">
        <v>308</v>
      </c>
      <c r="C1468" s="62" t="s">
        <v>340</v>
      </c>
      <c r="D1468" s="69" t="s">
        <v>1210</v>
      </c>
    </row>
    <row r="1469" spans="1:4">
      <c r="A1469" s="63">
        <v>1468</v>
      </c>
      <c r="B1469" s="62" t="s">
        <v>309</v>
      </c>
      <c r="C1469" s="62" t="s">
        <v>340</v>
      </c>
      <c r="D1469" s="69" t="s">
        <v>1210</v>
      </c>
    </row>
    <row r="1470" spans="1:4">
      <c r="A1470" s="63">
        <v>1469</v>
      </c>
      <c r="B1470" s="62" t="s">
        <v>309</v>
      </c>
      <c r="C1470" s="62" t="s">
        <v>340</v>
      </c>
      <c r="D1470" s="69" t="s">
        <v>1211</v>
      </c>
    </row>
    <row r="1471" spans="1:4">
      <c r="A1471" s="63">
        <v>1470</v>
      </c>
      <c r="B1471" s="62" t="s">
        <v>310</v>
      </c>
      <c r="C1471" s="62" t="s">
        <v>340</v>
      </c>
      <c r="D1471" s="69" t="s">
        <v>1212</v>
      </c>
    </row>
    <row r="1472" spans="1:4">
      <c r="A1472" s="63">
        <v>1471</v>
      </c>
      <c r="B1472" s="62" t="s">
        <v>309</v>
      </c>
      <c r="C1472" s="62" t="s">
        <v>340</v>
      </c>
      <c r="D1472" s="69" t="s">
        <v>1212</v>
      </c>
    </row>
    <row r="1473" spans="1:4">
      <c r="A1473" s="63">
        <v>1472</v>
      </c>
      <c r="B1473" s="62" t="s">
        <v>308</v>
      </c>
      <c r="C1473" s="62" t="s">
        <v>340</v>
      </c>
      <c r="D1473" s="69" t="s">
        <v>1213</v>
      </c>
    </row>
    <row r="1474" spans="1:4">
      <c r="A1474" s="63">
        <v>1473</v>
      </c>
      <c r="B1474" s="62" t="s">
        <v>308</v>
      </c>
      <c r="C1474" s="62" t="s">
        <v>340</v>
      </c>
      <c r="D1474" s="69" t="s">
        <v>1214</v>
      </c>
    </row>
    <row r="1475" spans="1:4">
      <c r="A1475" s="63">
        <v>1474</v>
      </c>
      <c r="B1475" s="62" t="s">
        <v>308</v>
      </c>
      <c r="C1475" s="62" t="s">
        <v>340</v>
      </c>
      <c r="D1475" s="69" t="s">
        <v>1215</v>
      </c>
    </row>
    <row r="1476" spans="1:4">
      <c r="A1476" s="63">
        <v>1475</v>
      </c>
      <c r="B1476" s="62" t="s">
        <v>309</v>
      </c>
      <c r="C1476" s="62" t="s">
        <v>340</v>
      </c>
      <c r="D1476" s="69" t="s">
        <v>1215</v>
      </c>
    </row>
    <row r="1477" spans="1:4">
      <c r="A1477" s="63">
        <v>1476</v>
      </c>
      <c r="B1477" s="62" t="s">
        <v>309</v>
      </c>
      <c r="C1477" s="62" t="s">
        <v>340</v>
      </c>
      <c r="D1477" s="69" t="s">
        <v>1216</v>
      </c>
    </row>
    <row r="1478" spans="1:4">
      <c r="A1478" s="63">
        <v>1477</v>
      </c>
      <c r="B1478" s="62" t="s">
        <v>308</v>
      </c>
      <c r="C1478" s="62" t="s">
        <v>340</v>
      </c>
      <c r="D1478" s="69" t="s">
        <v>1217</v>
      </c>
    </row>
    <row r="1479" spans="1:4">
      <c r="A1479" s="63">
        <v>1478</v>
      </c>
      <c r="B1479" s="62" t="s">
        <v>308</v>
      </c>
      <c r="C1479" s="62" t="s">
        <v>341</v>
      </c>
      <c r="D1479" s="69" t="s">
        <v>1217</v>
      </c>
    </row>
    <row r="1480" spans="1:4">
      <c r="A1480" s="63">
        <v>1479</v>
      </c>
      <c r="B1480" s="62" t="s">
        <v>308</v>
      </c>
      <c r="C1480" s="62" t="s">
        <v>340</v>
      </c>
      <c r="D1480" s="69" t="s">
        <v>1218</v>
      </c>
    </row>
    <row r="1481" spans="1:4">
      <c r="A1481" s="63">
        <v>1480</v>
      </c>
      <c r="B1481" s="62" t="s">
        <v>314</v>
      </c>
      <c r="C1481" s="62" t="s">
        <v>340</v>
      </c>
      <c r="D1481" s="69" t="s">
        <v>1219</v>
      </c>
    </row>
    <row r="1482" spans="1:4" ht="28.8">
      <c r="A1482" s="63">
        <v>1481</v>
      </c>
      <c r="B1482" s="62" t="s">
        <v>330</v>
      </c>
      <c r="C1482" s="62" t="s">
        <v>340</v>
      </c>
      <c r="D1482" s="69" t="s">
        <v>1220</v>
      </c>
    </row>
    <row r="1483" spans="1:4" ht="28.8">
      <c r="A1483" s="63">
        <v>1482</v>
      </c>
      <c r="B1483" s="62" t="s">
        <v>311</v>
      </c>
      <c r="C1483" s="62" t="s">
        <v>340</v>
      </c>
      <c r="D1483" s="69" t="s">
        <v>1221</v>
      </c>
    </row>
    <row r="1484" spans="1:4">
      <c r="A1484" s="63">
        <v>1483</v>
      </c>
      <c r="B1484" s="62" t="s">
        <v>308</v>
      </c>
      <c r="C1484" s="62" t="s">
        <v>340</v>
      </c>
      <c r="D1484" s="69" t="s">
        <v>1222</v>
      </c>
    </row>
    <row r="1485" spans="1:4">
      <c r="A1485" s="63">
        <v>1484</v>
      </c>
      <c r="B1485" s="62" t="s">
        <v>308</v>
      </c>
      <c r="C1485" s="62" t="s">
        <v>340</v>
      </c>
      <c r="D1485" s="69" t="s">
        <v>1222</v>
      </c>
    </row>
    <row r="1486" spans="1:4">
      <c r="A1486" s="63">
        <v>1485</v>
      </c>
      <c r="B1486" s="62" t="s">
        <v>310</v>
      </c>
      <c r="C1486" s="62" t="s">
        <v>340</v>
      </c>
      <c r="D1486" s="69" t="s">
        <v>1223</v>
      </c>
    </row>
    <row r="1487" spans="1:4">
      <c r="A1487" s="63">
        <v>1486</v>
      </c>
      <c r="B1487" s="62" t="s">
        <v>310</v>
      </c>
      <c r="C1487" s="62" t="s">
        <v>340</v>
      </c>
      <c r="D1487" s="69" t="s">
        <v>1224</v>
      </c>
    </row>
    <row r="1488" spans="1:4">
      <c r="A1488" s="63">
        <v>1487</v>
      </c>
      <c r="B1488" s="62" t="s">
        <v>309</v>
      </c>
      <c r="C1488" s="62" t="s">
        <v>340</v>
      </c>
      <c r="D1488" s="69" t="s">
        <v>1224</v>
      </c>
    </row>
    <row r="1489" spans="1:4">
      <c r="A1489" s="63">
        <v>1488</v>
      </c>
      <c r="B1489" s="62" t="s">
        <v>309</v>
      </c>
      <c r="C1489" s="62" t="s">
        <v>340</v>
      </c>
      <c r="D1489" s="69" t="s">
        <v>1225</v>
      </c>
    </row>
    <row r="1490" spans="1:4">
      <c r="A1490" s="63">
        <v>1489</v>
      </c>
      <c r="B1490" s="62" t="s">
        <v>309</v>
      </c>
      <c r="C1490" s="62" t="s">
        <v>340</v>
      </c>
      <c r="D1490" s="69" t="s">
        <v>1226</v>
      </c>
    </row>
    <row r="1491" spans="1:4">
      <c r="A1491" s="63">
        <v>1490</v>
      </c>
      <c r="B1491" s="62" t="s">
        <v>308</v>
      </c>
      <c r="C1491" s="62" t="s">
        <v>340</v>
      </c>
      <c r="D1491" s="69" t="s">
        <v>1227</v>
      </c>
    </row>
    <row r="1492" spans="1:4">
      <c r="A1492" s="63">
        <v>1491</v>
      </c>
      <c r="B1492" s="62" t="s">
        <v>310</v>
      </c>
      <c r="C1492" s="62" t="s">
        <v>340</v>
      </c>
      <c r="D1492" s="69" t="s">
        <v>1228</v>
      </c>
    </row>
    <row r="1493" spans="1:4">
      <c r="A1493" s="63">
        <v>1492</v>
      </c>
      <c r="B1493" s="62" t="s">
        <v>310</v>
      </c>
      <c r="C1493" s="62" t="s">
        <v>340</v>
      </c>
      <c r="D1493" s="69" t="s">
        <v>1228</v>
      </c>
    </row>
    <row r="1494" spans="1:4">
      <c r="A1494" s="63">
        <v>1493</v>
      </c>
      <c r="B1494" s="62" t="s">
        <v>308</v>
      </c>
      <c r="C1494" s="62" t="s">
        <v>340</v>
      </c>
      <c r="D1494" s="69" t="s">
        <v>1228</v>
      </c>
    </row>
    <row r="1495" spans="1:4">
      <c r="A1495" s="63">
        <v>1494</v>
      </c>
      <c r="B1495" s="62" t="s">
        <v>308</v>
      </c>
      <c r="C1495" s="62" t="s">
        <v>340</v>
      </c>
      <c r="D1495" s="69" t="s">
        <v>1229</v>
      </c>
    </row>
    <row r="1496" spans="1:4">
      <c r="A1496" s="63">
        <v>1495</v>
      </c>
      <c r="B1496" s="62" t="s">
        <v>308</v>
      </c>
      <c r="C1496" s="62" t="s">
        <v>340</v>
      </c>
      <c r="D1496" s="69" t="s">
        <v>1229</v>
      </c>
    </row>
    <row r="1497" spans="1:4">
      <c r="A1497" s="63">
        <v>1496</v>
      </c>
      <c r="B1497" s="62" t="s">
        <v>310</v>
      </c>
      <c r="C1497" s="62" t="s">
        <v>79</v>
      </c>
      <c r="D1497" s="69" t="s">
        <v>1230</v>
      </c>
    </row>
    <row r="1498" spans="1:4">
      <c r="A1498" s="63">
        <v>1497</v>
      </c>
      <c r="B1498" s="62" t="s">
        <v>309</v>
      </c>
      <c r="C1498" s="62" t="s">
        <v>340</v>
      </c>
      <c r="D1498" s="69" t="s">
        <v>1231</v>
      </c>
    </row>
    <row r="1499" spans="1:4">
      <c r="A1499" s="63">
        <v>1498</v>
      </c>
      <c r="B1499" s="62" t="s">
        <v>314</v>
      </c>
      <c r="C1499" s="62" t="s">
        <v>340</v>
      </c>
      <c r="D1499" s="69" t="s">
        <v>1232</v>
      </c>
    </row>
    <row r="1500" spans="1:4">
      <c r="A1500" s="63">
        <v>1499</v>
      </c>
      <c r="B1500" s="62" t="s">
        <v>309</v>
      </c>
      <c r="C1500" s="62" t="s">
        <v>340</v>
      </c>
      <c r="D1500" s="69" t="s">
        <v>1232</v>
      </c>
    </row>
    <row r="1501" spans="1:4">
      <c r="A1501" s="63">
        <v>1500</v>
      </c>
      <c r="B1501" s="62" t="s">
        <v>310</v>
      </c>
      <c r="C1501" s="62" t="s">
        <v>340</v>
      </c>
      <c r="D1501" s="69" t="s">
        <v>1233</v>
      </c>
    </row>
    <row r="1502" spans="1:4">
      <c r="A1502" s="63">
        <v>1501</v>
      </c>
      <c r="B1502" s="62" t="s">
        <v>309</v>
      </c>
      <c r="C1502" s="62" t="s">
        <v>340</v>
      </c>
      <c r="D1502" s="69" t="s">
        <v>1234</v>
      </c>
    </row>
    <row r="1503" spans="1:4">
      <c r="A1503" s="63">
        <v>1502</v>
      </c>
      <c r="B1503" s="62" t="s">
        <v>308</v>
      </c>
      <c r="C1503" s="62" t="s">
        <v>340</v>
      </c>
      <c r="D1503" s="69" t="s">
        <v>1235</v>
      </c>
    </row>
    <row r="1504" spans="1:4">
      <c r="A1504" s="63">
        <v>1503</v>
      </c>
      <c r="B1504" s="62" t="s">
        <v>310</v>
      </c>
      <c r="C1504" s="62" t="s">
        <v>340</v>
      </c>
      <c r="D1504" s="69" t="s">
        <v>1235</v>
      </c>
    </row>
    <row r="1505" spans="1:4">
      <c r="A1505" s="63">
        <v>1504</v>
      </c>
      <c r="B1505" s="62" t="s">
        <v>308</v>
      </c>
      <c r="C1505" s="62" t="s">
        <v>340</v>
      </c>
      <c r="D1505" s="69" t="s">
        <v>1236</v>
      </c>
    </row>
    <row r="1506" spans="1:4" ht="28.8">
      <c r="A1506" s="63">
        <v>1505</v>
      </c>
      <c r="B1506" s="62" t="s">
        <v>311</v>
      </c>
      <c r="C1506" s="62" t="s">
        <v>340</v>
      </c>
      <c r="D1506" s="69" t="s">
        <v>1237</v>
      </c>
    </row>
    <row r="1507" spans="1:4" ht="28.8">
      <c r="A1507" s="63">
        <v>1506</v>
      </c>
      <c r="B1507" s="62" t="s">
        <v>332</v>
      </c>
      <c r="C1507" s="62" t="s">
        <v>340</v>
      </c>
      <c r="D1507" s="69" t="s">
        <v>1238</v>
      </c>
    </row>
    <row r="1508" spans="1:4">
      <c r="A1508" s="63">
        <v>1507</v>
      </c>
      <c r="B1508" s="62" t="s">
        <v>333</v>
      </c>
      <c r="C1508" s="62" t="s">
        <v>340</v>
      </c>
      <c r="D1508" s="69" t="s">
        <v>1239</v>
      </c>
    </row>
    <row r="1509" spans="1:4">
      <c r="A1509" s="63">
        <v>1508</v>
      </c>
      <c r="B1509" s="62" t="s">
        <v>308</v>
      </c>
      <c r="C1509" s="62" t="s">
        <v>340</v>
      </c>
      <c r="D1509" s="69" t="s">
        <v>1239</v>
      </c>
    </row>
    <row r="1510" spans="1:4">
      <c r="A1510" s="63">
        <v>1509</v>
      </c>
      <c r="B1510" s="62" t="s">
        <v>313</v>
      </c>
      <c r="C1510" s="62" t="s">
        <v>340</v>
      </c>
      <c r="D1510" s="69" t="s">
        <v>1240</v>
      </c>
    </row>
    <row r="1511" spans="1:4">
      <c r="A1511" s="63">
        <v>1510</v>
      </c>
      <c r="B1511" s="62" t="s">
        <v>310</v>
      </c>
      <c r="C1511" s="62" t="s">
        <v>340</v>
      </c>
      <c r="D1511" s="69" t="s">
        <v>1241</v>
      </c>
    </row>
    <row r="1512" spans="1:4">
      <c r="A1512" s="63">
        <v>1511</v>
      </c>
      <c r="B1512" s="62" t="s">
        <v>310</v>
      </c>
      <c r="C1512" s="62" t="s">
        <v>79</v>
      </c>
      <c r="D1512" s="69" t="s">
        <v>1242</v>
      </c>
    </row>
    <row r="1513" spans="1:4">
      <c r="A1513" s="63">
        <v>1512</v>
      </c>
      <c r="B1513" s="62" t="s">
        <v>314</v>
      </c>
      <c r="C1513" s="62" t="s">
        <v>340</v>
      </c>
      <c r="D1513" s="69" t="s">
        <v>1243</v>
      </c>
    </row>
    <row r="1514" spans="1:4">
      <c r="A1514" s="63">
        <v>1513</v>
      </c>
      <c r="B1514" s="62" t="s">
        <v>310</v>
      </c>
      <c r="C1514" s="62" t="s">
        <v>340</v>
      </c>
      <c r="D1514" s="69" t="s">
        <v>1244</v>
      </c>
    </row>
    <row r="1515" spans="1:4">
      <c r="A1515" s="63">
        <v>1514</v>
      </c>
      <c r="B1515" s="62" t="s">
        <v>313</v>
      </c>
      <c r="C1515" s="62" t="s">
        <v>340</v>
      </c>
      <c r="D1515" s="69" t="s">
        <v>1245</v>
      </c>
    </row>
    <row r="1516" spans="1:4">
      <c r="A1516" s="63">
        <v>1515</v>
      </c>
      <c r="B1516" s="62" t="s">
        <v>308</v>
      </c>
      <c r="C1516" s="62" t="s">
        <v>340</v>
      </c>
      <c r="D1516" s="69" t="s">
        <v>1246</v>
      </c>
    </row>
    <row r="1517" spans="1:4">
      <c r="A1517" s="63">
        <v>1516</v>
      </c>
      <c r="B1517" s="62" t="s">
        <v>310</v>
      </c>
      <c r="C1517" s="62" t="s">
        <v>340</v>
      </c>
      <c r="D1517" s="69" t="s">
        <v>1247</v>
      </c>
    </row>
    <row r="1518" spans="1:4">
      <c r="A1518" s="63">
        <v>1517</v>
      </c>
      <c r="B1518" s="62" t="s">
        <v>310</v>
      </c>
      <c r="C1518" s="62" t="s">
        <v>340</v>
      </c>
      <c r="D1518" s="69" t="s">
        <v>1248</v>
      </c>
    </row>
    <row r="1519" spans="1:4">
      <c r="A1519" s="63">
        <v>1518</v>
      </c>
      <c r="B1519" s="62" t="s">
        <v>313</v>
      </c>
      <c r="C1519" s="62" t="s">
        <v>340</v>
      </c>
      <c r="D1519" s="69" t="s">
        <v>1249</v>
      </c>
    </row>
    <row r="1520" spans="1:4">
      <c r="A1520" s="63">
        <v>1519</v>
      </c>
      <c r="B1520" s="62" t="s">
        <v>308</v>
      </c>
      <c r="C1520" s="62" t="s">
        <v>340</v>
      </c>
      <c r="D1520" s="69" t="s">
        <v>1250</v>
      </c>
    </row>
    <row r="1521" spans="1:4">
      <c r="A1521" s="63">
        <v>1520</v>
      </c>
      <c r="B1521" s="62" t="s">
        <v>310</v>
      </c>
      <c r="C1521" s="62" t="s">
        <v>79</v>
      </c>
      <c r="D1521" s="69" t="s">
        <v>1250</v>
      </c>
    </row>
    <row r="1522" spans="1:4">
      <c r="A1522" s="63">
        <v>1521</v>
      </c>
      <c r="B1522" s="62" t="s">
        <v>308</v>
      </c>
      <c r="C1522" s="62" t="s">
        <v>340</v>
      </c>
      <c r="D1522" s="69" t="s">
        <v>1251</v>
      </c>
    </row>
    <row r="1523" spans="1:4">
      <c r="A1523" s="63">
        <v>1522</v>
      </c>
      <c r="B1523" s="62" t="s">
        <v>308</v>
      </c>
      <c r="C1523" s="62" t="s">
        <v>340</v>
      </c>
      <c r="D1523" s="69" t="s">
        <v>1252</v>
      </c>
    </row>
    <row r="1524" spans="1:4">
      <c r="A1524" s="63">
        <v>1523</v>
      </c>
      <c r="B1524" s="62" t="s">
        <v>310</v>
      </c>
      <c r="C1524" s="62" t="s">
        <v>340</v>
      </c>
      <c r="D1524" s="69" t="s">
        <v>1253</v>
      </c>
    </row>
    <row r="1525" spans="1:4">
      <c r="A1525" s="63">
        <v>1524</v>
      </c>
      <c r="B1525" s="62" t="s">
        <v>308</v>
      </c>
      <c r="C1525" s="62" t="s">
        <v>340</v>
      </c>
      <c r="D1525" s="69" t="s">
        <v>1253</v>
      </c>
    </row>
    <row r="1526" spans="1:4">
      <c r="A1526" s="63">
        <v>1525</v>
      </c>
      <c r="B1526" s="62" t="s">
        <v>308</v>
      </c>
      <c r="C1526" s="62" t="s">
        <v>340</v>
      </c>
      <c r="D1526" s="69" t="s">
        <v>1254</v>
      </c>
    </row>
    <row r="1527" spans="1:4">
      <c r="A1527" s="63">
        <v>1526</v>
      </c>
      <c r="B1527" s="62" t="s">
        <v>310</v>
      </c>
      <c r="C1527" s="62" t="s">
        <v>340</v>
      </c>
      <c r="D1527" s="69" t="s">
        <v>1255</v>
      </c>
    </row>
    <row r="1528" spans="1:4">
      <c r="A1528" s="63">
        <v>1527</v>
      </c>
      <c r="B1528" s="62" t="s">
        <v>310</v>
      </c>
      <c r="C1528" s="62" t="s">
        <v>340</v>
      </c>
      <c r="D1528" s="69" t="s">
        <v>1256</v>
      </c>
    </row>
    <row r="1529" spans="1:4">
      <c r="A1529" s="63">
        <v>1528</v>
      </c>
      <c r="B1529" s="62" t="s">
        <v>310</v>
      </c>
      <c r="C1529" s="62" t="s">
        <v>341</v>
      </c>
      <c r="D1529" s="69" t="s">
        <v>1257</v>
      </c>
    </row>
    <row r="1530" spans="1:4">
      <c r="A1530" s="63">
        <v>1529</v>
      </c>
      <c r="B1530" s="62" t="s">
        <v>310</v>
      </c>
      <c r="C1530" s="62" t="s">
        <v>79</v>
      </c>
      <c r="D1530" s="69" t="s">
        <v>1258</v>
      </c>
    </row>
    <row r="1531" spans="1:4">
      <c r="A1531" s="63">
        <v>1530</v>
      </c>
      <c r="B1531" s="62" t="s">
        <v>334</v>
      </c>
      <c r="C1531" s="62" t="s">
        <v>340</v>
      </c>
      <c r="D1531" s="69" t="s">
        <v>1258</v>
      </c>
    </row>
    <row r="1532" spans="1:4">
      <c r="A1532" s="63">
        <v>1531</v>
      </c>
      <c r="B1532" s="62" t="s">
        <v>313</v>
      </c>
      <c r="C1532" s="62" t="s">
        <v>340</v>
      </c>
      <c r="D1532" s="69" t="s">
        <v>1259</v>
      </c>
    </row>
    <row r="1533" spans="1:4">
      <c r="A1533" s="63">
        <v>1532</v>
      </c>
      <c r="B1533" s="62" t="s">
        <v>310</v>
      </c>
      <c r="C1533" s="62" t="s">
        <v>340</v>
      </c>
      <c r="D1533" s="69" t="s">
        <v>1260</v>
      </c>
    </row>
    <row r="1534" spans="1:4">
      <c r="A1534" s="63">
        <v>1533</v>
      </c>
      <c r="B1534" s="62" t="s">
        <v>310</v>
      </c>
      <c r="C1534" s="62" t="s">
        <v>340</v>
      </c>
      <c r="D1534" s="69" t="s">
        <v>1261</v>
      </c>
    </row>
    <row r="1535" spans="1:4" ht="28.8">
      <c r="A1535" s="63">
        <v>1534</v>
      </c>
      <c r="B1535" s="62" t="s">
        <v>329</v>
      </c>
      <c r="C1535" s="62" t="s">
        <v>340</v>
      </c>
      <c r="D1535" s="69" t="s">
        <v>1262</v>
      </c>
    </row>
    <row r="1536" spans="1:4">
      <c r="A1536" s="63">
        <v>1535</v>
      </c>
      <c r="B1536" s="62" t="s">
        <v>310</v>
      </c>
      <c r="C1536" s="62" t="s">
        <v>340</v>
      </c>
      <c r="D1536" s="69" t="s">
        <v>1263</v>
      </c>
    </row>
    <row r="1537" spans="1:4">
      <c r="A1537" s="63">
        <v>1536</v>
      </c>
      <c r="B1537" s="62" t="s">
        <v>310</v>
      </c>
      <c r="C1537" s="62" t="s">
        <v>79</v>
      </c>
      <c r="D1537" s="69" t="s">
        <v>1264</v>
      </c>
    </row>
    <row r="1538" spans="1:4">
      <c r="A1538" s="63">
        <v>1537</v>
      </c>
      <c r="B1538" s="62" t="s">
        <v>308</v>
      </c>
      <c r="C1538" s="62" t="s">
        <v>340</v>
      </c>
      <c r="D1538" s="69" t="s">
        <v>1265</v>
      </c>
    </row>
    <row r="1539" spans="1:4">
      <c r="A1539" s="63">
        <v>1538</v>
      </c>
      <c r="B1539" s="62" t="s">
        <v>309</v>
      </c>
      <c r="C1539" s="62" t="s">
        <v>341</v>
      </c>
      <c r="D1539" s="69" t="s">
        <v>1266</v>
      </c>
    </row>
    <row r="1540" spans="1:4">
      <c r="A1540" s="63">
        <v>1539</v>
      </c>
      <c r="B1540" s="62" t="s">
        <v>309</v>
      </c>
      <c r="C1540" s="62" t="s">
        <v>340</v>
      </c>
      <c r="D1540" s="69" t="s">
        <v>1267</v>
      </c>
    </row>
    <row r="1541" spans="1:4">
      <c r="A1541" s="63">
        <v>1540</v>
      </c>
      <c r="B1541" s="62" t="s">
        <v>308</v>
      </c>
      <c r="C1541" s="62" t="s">
        <v>340</v>
      </c>
      <c r="D1541" s="69" t="s">
        <v>1267</v>
      </c>
    </row>
    <row r="1542" spans="1:4">
      <c r="A1542" s="63">
        <v>1541</v>
      </c>
      <c r="B1542" s="62" t="s">
        <v>310</v>
      </c>
      <c r="C1542" s="62" t="s">
        <v>340</v>
      </c>
      <c r="D1542" s="69" t="s">
        <v>1268</v>
      </c>
    </row>
    <row r="1543" spans="1:4">
      <c r="A1543" s="63">
        <v>1542</v>
      </c>
      <c r="B1543" s="62" t="s">
        <v>335</v>
      </c>
      <c r="C1543" s="62" t="s">
        <v>340</v>
      </c>
      <c r="D1543" s="69" t="s">
        <v>1268</v>
      </c>
    </row>
    <row r="1544" spans="1:4">
      <c r="A1544" s="63">
        <v>1543</v>
      </c>
      <c r="B1544" s="62" t="s">
        <v>310</v>
      </c>
      <c r="C1544" s="62" t="s">
        <v>340</v>
      </c>
      <c r="D1544" s="69" t="s">
        <v>1269</v>
      </c>
    </row>
    <row r="1545" spans="1:4">
      <c r="A1545" s="63">
        <v>1544</v>
      </c>
      <c r="B1545" s="62" t="s">
        <v>310</v>
      </c>
      <c r="C1545" s="62" t="s">
        <v>340</v>
      </c>
      <c r="D1545" s="69" t="s">
        <v>1269</v>
      </c>
    </row>
    <row r="1546" spans="1:4">
      <c r="A1546" s="63">
        <v>1545</v>
      </c>
      <c r="B1546" s="62" t="s">
        <v>313</v>
      </c>
      <c r="C1546" s="62" t="s">
        <v>340</v>
      </c>
      <c r="D1546" s="69" t="s">
        <v>1269</v>
      </c>
    </row>
    <row r="1547" spans="1:4">
      <c r="A1547" s="63">
        <v>1546</v>
      </c>
      <c r="B1547" s="62" t="s">
        <v>308</v>
      </c>
      <c r="C1547" s="62" t="s">
        <v>340</v>
      </c>
      <c r="D1547" s="69" t="s">
        <v>1269</v>
      </c>
    </row>
    <row r="1548" spans="1:4">
      <c r="A1548" s="63">
        <v>1547</v>
      </c>
      <c r="B1548" s="62" t="s">
        <v>309</v>
      </c>
      <c r="C1548" s="62" t="s">
        <v>340</v>
      </c>
      <c r="D1548" s="69" t="s">
        <v>1270</v>
      </c>
    </row>
    <row r="1549" spans="1:4">
      <c r="A1549" s="63">
        <v>1548</v>
      </c>
      <c r="B1549" s="62" t="s">
        <v>308</v>
      </c>
      <c r="C1549" s="62" t="s">
        <v>340</v>
      </c>
      <c r="D1549" s="69" t="s">
        <v>1271</v>
      </c>
    </row>
    <row r="1550" spans="1:4">
      <c r="A1550" s="63">
        <v>1549</v>
      </c>
      <c r="B1550" s="62" t="s">
        <v>308</v>
      </c>
      <c r="C1550" s="62" t="s">
        <v>340</v>
      </c>
      <c r="D1550" s="69" t="s">
        <v>1272</v>
      </c>
    </row>
    <row r="1551" spans="1:4">
      <c r="A1551" s="63">
        <v>1550</v>
      </c>
      <c r="B1551" s="62" t="s">
        <v>314</v>
      </c>
      <c r="C1551" s="62" t="s">
        <v>340</v>
      </c>
      <c r="D1551" s="69" t="s">
        <v>1273</v>
      </c>
    </row>
    <row r="1552" spans="1:4">
      <c r="A1552" s="63">
        <v>1551</v>
      </c>
      <c r="B1552" s="62" t="s">
        <v>309</v>
      </c>
      <c r="C1552" s="62" t="s">
        <v>340</v>
      </c>
      <c r="D1552" s="69" t="s">
        <v>1274</v>
      </c>
    </row>
    <row r="1553" spans="1:4">
      <c r="A1553" s="63">
        <v>1552</v>
      </c>
      <c r="B1553" s="62" t="s">
        <v>310</v>
      </c>
      <c r="C1553" s="62" t="s">
        <v>340</v>
      </c>
      <c r="D1553" s="69" t="s">
        <v>1275</v>
      </c>
    </row>
    <row r="1554" spans="1:4">
      <c r="A1554" s="63">
        <v>1553</v>
      </c>
      <c r="B1554" s="62" t="s">
        <v>308</v>
      </c>
      <c r="C1554" s="62" t="s">
        <v>340</v>
      </c>
      <c r="D1554" s="69" t="s">
        <v>1276</v>
      </c>
    </row>
    <row r="1555" spans="1:4" ht="28.8">
      <c r="A1555" s="63">
        <v>1554</v>
      </c>
      <c r="B1555" s="62" t="s">
        <v>311</v>
      </c>
      <c r="C1555" s="62" t="s">
        <v>340</v>
      </c>
      <c r="D1555" s="69" t="s">
        <v>1277</v>
      </c>
    </row>
    <row r="1556" spans="1:4">
      <c r="A1556" s="63">
        <v>1555</v>
      </c>
      <c r="B1556" s="62" t="s">
        <v>309</v>
      </c>
      <c r="C1556" s="62" t="s">
        <v>340</v>
      </c>
      <c r="D1556" s="69" t="s">
        <v>1278</v>
      </c>
    </row>
    <row r="1557" spans="1:4">
      <c r="A1557" s="63">
        <v>1556</v>
      </c>
      <c r="B1557" s="62" t="s">
        <v>335</v>
      </c>
      <c r="C1557" s="62" t="s">
        <v>340</v>
      </c>
      <c r="D1557" s="69" t="s">
        <v>1279</v>
      </c>
    </row>
    <row r="1558" spans="1:4">
      <c r="A1558" s="63">
        <v>1557</v>
      </c>
      <c r="B1558" s="62" t="s">
        <v>308</v>
      </c>
      <c r="C1558" s="62" t="s">
        <v>340</v>
      </c>
      <c r="D1558" s="69" t="s">
        <v>1280</v>
      </c>
    </row>
    <row r="1559" spans="1:4">
      <c r="A1559" s="63">
        <v>1558</v>
      </c>
      <c r="B1559" s="62" t="s">
        <v>310</v>
      </c>
      <c r="C1559" s="62" t="s">
        <v>340</v>
      </c>
      <c r="D1559" s="69" t="s">
        <v>1281</v>
      </c>
    </row>
    <row r="1560" spans="1:4">
      <c r="A1560" s="63">
        <v>1559</v>
      </c>
      <c r="B1560" s="62" t="s">
        <v>308</v>
      </c>
      <c r="C1560" s="62" t="s">
        <v>340</v>
      </c>
      <c r="D1560" s="69" t="s">
        <v>1281</v>
      </c>
    </row>
    <row r="1561" spans="1:4">
      <c r="A1561" s="63">
        <v>1560</v>
      </c>
      <c r="B1561" s="62" t="s">
        <v>308</v>
      </c>
      <c r="C1561" s="62" t="s">
        <v>340</v>
      </c>
      <c r="D1561" s="69" t="s">
        <v>1282</v>
      </c>
    </row>
    <row r="1562" spans="1:4" ht="28.8">
      <c r="A1562" s="63">
        <v>1561</v>
      </c>
      <c r="B1562" s="62" t="s">
        <v>311</v>
      </c>
      <c r="C1562" s="62" t="s">
        <v>340</v>
      </c>
      <c r="D1562" s="69" t="s">
        <v>1283</v>
      </c>
    </row>
    <row r="1563" spans="1:4">
      <c r="A1563" s="63">
        <v>1562</v>
      </c>
      <c r="B1563" s="62" t="s">
        <v>313</v>
      </c>
      <c r="C1563" s="62" t="s">
        <v>340</v>
      </c>
      <c r="D1563" s="69" t="s">
        <v>1284</v>
      </c>
    </row>
    <row r="1564" spans="1:4">
      <c r="A1564" s="63">
        <v>1563</v>
      </c>
      <c r="B1564" s="62" t="s">
        <v>313</v>
      </c>
      <c r="C1564" s="62" t="s">
        <v>340</v>
      </c>
      <c r="D1564" s="69" t="s">
        <v>1285</v>
      </c>
    </row>
    <row r="1565" spans="1:4">
      <c r="A1565" s="63">
        <v>1564</v>
      </c>
      <c r="B1565" s="62" t="s">
        <v>308</v>
      </c>
      <c r="C1565" s="62" t="s">
        <v>340</v>
      </c>
      <c r="D1565" s="69" t="s">
        <v>1286</v>
      </c>
    </row>
    <row r="1566" spans="1:4">
      <c r="A1566" s="63">
        <v>1565</v>
      </c>
      <c r="B1566" s="62" t="s">
        <v>313</v>
      </c>
      <c r="C1566" s="62" t="s">
        <v>340</v>
      </c>
      <c r="D1566" s="69" t="s">
        <v>1287</v>
      </c>
    </row>
    <row r="1567" spans="1:4">
      <c r="A1567" s="63">
        <v>1566</v>
      </c>
      <c r="B1567" s="62" t="s">
        <v>308</v>
      </c>
      <c r="C1567" s="62" t="s">
        <v>340</v>
      </c>
      <c r="D1567" s="69" t="s">
        <v>1288</v>
      </c>
    </row>
    <row r="1568" spans="1:4">
      <c r="A1568" s="63">
        <v>1567</v>
      </c>
      <c r="B1568" s="62" t="s">
        <v>308</v>
      </c>
      <c r="C1568" s="62" t="s">
        <v>340</v>
      </c>
      <c r="D1568" s="69" t="s">
        <v>1289</v>
      </c>
    </row>
    <row r="1569" spans="1:4">
      <c r="A1569" s="63">
        <v>1568</v>
      </c>
      <c r="B1569" s="62" t="s">
        <v>308</v>
      </c>
      <c r="C1569" s="62" t="s">
        <v>340</v>
      </c>
      <c r="D1569" s="69" t="s">
        <v>1289</v>
      </c>
    </row>
    <row r="1570" spans="1:4" ht="28.8">
      <c r="A1570" s="63">
        <v>1569</v>
      </c>
      <c r="B1570" s="62" t="s">
        <v>329</v>
      </c>
      <c r="C1570" s="62" t="s">
        <v>340</v>
      </c>
      <c r="D1570" s="69" t="s">
        <v>1290</v>
      </c>
    </row>
    <row r="1571" spans="1:4">
      <c r="A1571" s="63">
        <v>1570</v>
      </c>
      <c r="B1571" s="62" t="s">
        <v>310</v>
      </c>
      <c r="C1571" s="62" t="s">
        <v>340</v>
      </c>
      <c r="D1571" s="69" t="s">
        <v>1290</v>
      </c>
    </row>
    <row r="1572" spans="1:4">
      <c r="A1572" s="63">
        <v>1571</v>
      </c>
      <c r="B1572" s="62" t="s">
        <v>308</v>
      </c>
      <c r="C1572" s="62" t="s">
        <v>340</v>
      </c>
      <c r="D1572" s="69" t="s">
        <v>1291</v>
      </c>
    </row>
    <row r="1573" spans="1:4">
      <c r="A1573" s="63">
        <v>1572</v>
      </c>
      <c r="B1573" s="62" t="s">
        <v>308</v>
      </c>
      <c r="C1573" s="62" t="s">
        <v>340</v>
      </c>
      <c r="D1573" s="69" t="s">
        <v>1291</v>
      </c>
    </row>
    <row r="1574" spans="1:4">
      <c r="A1574" s="63">
        <v>1573</v>
      </c>
      <c r="B1574" s="62" t="s">
        <v>310</v>
      </c>
      <c r="C1574" s="62" t="s">
        <v>340</v>
      </c>
      <c r="D1574" s="69" t="s">
        <v>1292</v>
      </c>
    </row>
    <row r="1575" spans="1:4">
      <c r="A1575" s="63">
        <v>1574</v>
      </c>
      <c r="B1575" s="62" t="s">
        <v>308</v>
      </c>
      <c r="C1575" s="62" t="s">
        <v>340</v>
      </c>
      <c r="D1575" s="69" t="s">
        <v>1293</v>
      </c>
    </row>
    <row r="1576" spans="1:4">
      <c r="A1576" s="63">
        <v>1575</v>
      </c>
      <c r="B1576" s="62" t="s">
        <v>313</v>
      </c>
      <c r="C1576" s="62" t="s">
        <v>340</v>
      </c>
      <c r="D1576" s="69" t="s">
        <v>1293</v>
      </c>
    </row>
    <row r="1577" spans="1:4">
      <c r="A1577" s="63">
        <v>1576</v>
      </c>
      <c r="B1577" s="62" t="s">
        <v>309</v>
      </c>
      <c r="C1577" s="62" t="s">
        <v>340</v>
      </c>
      <c r="D1577" s="69" t="s">
        <v>1294</v>
      </c>
    </row>
    <row r="1578" spans="1:4">
      <c r="A1578" s="63">
        <v>1577</v>
      </c>
      <c r="B1578" s="62" t="s">
        <v>309</v>
      </c>
      <c r="C1578" s="62" t="s">
        <v>340</v>
      </c>
      <c r="D1578" s="69" t="s">
        <v>1294</v>
      </c>
    </row>
    <row r="1579" spans="1:4">
      <c r="A1579" s="63">
        <v>1578</v>
      </c>
      <c r="B1579" s="62" t="s">
        <v>308</v>
      </c>
      <c r="C1579" s="62" t="s">
        <v>340</v>
      </c>
      <c r="D1579" s="69" t="s">
        <v>1295</v>
      </c>
    </row>
    <row r="1580" spans="1:4">
      <c r="A1580" s="63">
        <v>1579</v>
      </c>
      <c r="B1580" s="62" t="s">
        <v>310</v>
      </c>
      <c r="C1580" s="62" t="s">
        <v>340</v>
      </c>
      <c r="D1580" s="69" t="s">
        <v>1295</v>
      </c>
    </row>
    <row r="1581" spans="1:4">
      <c r="A1581" s="63">
        <v>1580</v>
      </c>
      <c r="B1581" s="62" t="s">
        <v>308</v>
      </c>
      <c r="C1581" s="62" t="s">
        <v>340</v>
      </c>
      <c r="D1581" s="69" t="s">
        <v>1295</v>
      </c>
    </row>
    <row r="1582" spans="1:4">
      <c r="A1582" s="63">
        <v>1581</v>
      </c>
      <c r="B1582" s="62" t="s">
        <v>308</v>
      </c>
      <c r="C1582" s="62" t="s">
        <v>340</v>
      </c>
      <c r="D1582" s="69" t="s">
        <v>1296</v>
      </c>
    </row>
    <row r="1583" spans="1:4">
      <c r="A1583" s="63">
        <v>1582</v>
      </c>
      <c r="B1583" s="62" t="s">
        <v>309</v>
      </c>
      <c r="C1583" s="62" t="s">
        <v>340</v>
      </c>
      <c r="D1583" s="69" t="s">
        <v>1296</v>
      </c>
    </row>
    <row r="1584" spans="1:4">
      <c r="A1584" s="63">
        <v>1583</v>
      </c>
      <c r="B1584" s="62" t="s">
        <v>313</v>
      </c>
      <c r="C1584" s="62" t="s">
        <v>340</v>
      </c>
      <c r="D1584" s="69" t="s">
        <v>1297</v>
      </c>
    </row>
    <row r="1585" spans="1:4">
      <c r="A1585" s="63">
        <v>1584</v>
      </c>
      <c r="B1585" s="62" t="s">
        <v>313</v>
      </c>
      <c r="C1585" s="62" t="s">
        <v>340</v>
      </c>
      <c r="D1585" s="69" t="s">
        <v>1298</v>
      </c>
    </row>
    <row r="1586" spans="1:4">
      <c r="A1586" s="63">
        <v>1585</v>
      </c>
      <c r="B1586" s="62" t="s">
        <v>313</v>
      </c>
      <c r="C1586" s="62" t="s">
        <v>340</v>
      </c>
      <c r="D1586" s="69" t="s">
        <v>1298</v>
      </c>
    </row>
    <row r="1587" spans="1:4" ht="28.8">
      <c r="A1587" s="63">
        <v>1586</v>
      </c>
      <c r="B1587" s="62" t="s">
        <v>311</v>
      </c>
      <c r="C1587" s="62" t="s">
        <v>340</v>
      </c>
      <c r="D1587" s="69" t="s">
        <v>1298</v>
      </c>
    </row>
    <row r="1588" spans="1:4">
      <c r="A1588" s="63">
        <v>1587</v>
      </c>
      <c r="B1588" s="62" t="s">
        <v>317</v>
      </c>
      <c r="C1588" s="62" t="s">
        <v>340</v>
      </c>
      <c r="D1588" s="69" t="s">
        <v>1299</v>
      </c>
    </row>
    <row r="1589" spans="1:4">
      <c r="A1589" s="63">
        <v>1588</v>
      </c>
      <c r="B1589" s="62" t="s">
        <v>308</v>
      </c>
      <c r="C1589" s="62" t="s">
        <v>340</v>
      </c>
      <c r="D1589" s="69" t="s">
        <v>1299</v>
      </c>
    </row>
    <row r="1590" spans="1:4">
      <c r="A1590" s="63">
        <v>1589</v>
      </c>
      <c r="B1590" s="62" t="s">
        <v>313</v>
      </c>
      <c r="C1590" s="62" t="s">
        <v>340</v>
      </c>
      <c r="D1590" s="69" t="s">
        <v>1299</v>
      </c>
    </row>
    <row r="1591" spans="1:4">
      <c r="A1591" s="63">
        <v>1590</v>
      </c>
      <c r="B1591" s="62" t="s">
        <v>313</v>
      </c>
      <c r="C1591" s="62" t="s">
        <v>340</v>
      </c>
      <c r="D1591" s="69" t="s">
        <v>1300</v>
      </c>
    </row>
    <row r="1592" spans="1:4">
      <c r="A1592" s="63">
        <v>1591</v>
      </c>
      <c r="B1592" s="62" t="s">
        <v>310</v>
      </c>
      <c r="C1592" s="62" t="s">
        <v>340</v>
      </c>
      <c r="D1592" s="69" t="s">
        <v>1301</v>
      </c>
    </row>
    <row r="1593" spans="1:4">
      <c r="A1593" s="63">
        <v>1592</v>
      </c>
      <c r="B1593" s="62" t="s">
        <v>308</v>
      </c>
      <c r="C1593" s="62" t="s">
        <v>340</v>
      </c>
      <c r="D1593" s="69" t="s">
        <v>1301</v>
      </c>
    </row>
    <row r="1594" spans="1:4">
      <c r="A1594" s="63">
        <v>1593</v>
      </c>
      <c r="B1594" s="62" t="s">
        <v>313</v>
      </c>
      <c r="C1594" s="62" t="s">
        <v>340</v>
      </c>
      <c r="D1594" s="69" t="s">
        <v>1302</v>
      </c>
    </row>
    <row r="1595" spans="1:4">
      <c r="A1595" s="63">
        <v>1594</v>
      </c>
      <c r="B1595" s="62" t="s">
        <v>328</v>
      </c>
      <c r="C1595" s="62" t="s">
        <v>340</v>
      </c>
      <c r="D1595" s="69" t="s">
        <v>1302</v>
      </c>
    </row>
    <row r="1596" spans="1:4">
      <c r="A1596" s="63">
        <v>1595</v>
      </c>
      <c r="B1596" s="62" t="s">
        <v>321</v>
      </c>
      <c r="C1596" s="62" t="s">
        <v>340</v>
      </c>
      <c r="D1596" s="69" t="s">
        <v>1303</v>
      </c>
    </row>
    <row r="1597" spans="1:4">
      <c r="A1597" s="63">
        <v>1596</v>
      </c>
      <c r="B1597" s="62" t="s">
        <v>313</v>
      </c>
      <c r="C1597" s="62" t="s">
        <v>340</v>
      </c>
      <c r="D1597" s="69" t="s">
        <v>1304</v>
      </c>
    </row>
    <row r="1598" spans="1:4">
      <c r="A1598" s="63">
        <v>1597</v>
      </c>
      <c r="B1598" s="62" t="s">
        <v>313</v>
      </c>
      <c r="C1598" s="62" t="s">
        <v>340</v>
      </c>
      <c r="D1598" s="69" t="s">
        <v>1305</v>
      </c>
    </row>
    <row r="1599" spans="1:4">
      <c r="A1599" s="63">
        <v>1598</v>
      </c>
      <c r="B1599" s="62" t="s">
        <v>310</v>
      </c>
      <c r="C1599" s="62" t="s">
        <v>340</v>
      </c>
      <c r="D1599" s="69" t="s">
        <v>1306</v>
      </c>
    </row>
    <row r="1600" spans="1:4">
      <c r="A1600" s="63">
        <v>1599</v>
      </c>
      <c r="B1600" s="62" t="s">
        <v>309</v>
      </c>
      <c r="C1600" s="62" t="s">
        <v>340</v>
      </c>
      <c r="D1600" s="69" t="s">
        <v>1307</v>
      </c>
    </row>
    <row r="1601" spans="1:4">
      <c r="A1601" s="63">
        <v>1600</v>
      </c>
      <c r="B1601" s="62" t="s">
        <v>313</v>
      </c>
      <c r="C1601" s="62" t="s">
        <v>340</v>
      </c>
      <c r="D1601" s="69" t="s">
        <v>1308</v>
      </c>
    </row>
    <row r="1602" spans="1:4">
      <c r="A1602" s="63">
        <v>1601</v>
      </c>
      <c r="B1602" s="62" t="s">
        <v>313</v>
      </c>
      <c r="C1602" s="62" t="s">
        <v>340</v>
      </c>
      <c r="D1602" s="69" t="s">
        <v>1309</v>
      </c>
    </row>
    <row r="1603" spans="1:4">
      <c r="A1603" s="63">
        <v>1602</v>
      </c>
      <c r="B1603" s="62" t="s">
        <v>310</v>
      </c>
      <c r="C1603" s="62" t="s">
        <v>340</v>
      </c>
      <c r="D1603" s="69" t="s">
        <v>1309</v>
      </c>
    </row>
    <row r="1604" spans="1:4">
      <c r="A1604" s="63">
        <v>1603</v>
      </c>
      <c r="B1604" s="62" t="s">
        <v>309</v>
      </c>
      <c r="C1604" s="62" t="s">
        <v>340</v>
      </c>
      <c r="D1604" s="69" t="s">
        <v>1310</v>
      </c>
    </row>
    <row r="1605" spans="1:4">
      <c r="A1605" s="63">
        <v>1604</v>
      </c>
      <c r="B1605" s="62" t="s">
        <v>313</v>
      </c>
      <c r="C1605" s="62" t="s">
        <v>340</v>
      </c>
      <c r="D1605" s="69" t="s">
        <v>1311</v>
      </c>
    </row>
    <row r="1606" spans="1:4">
      <c r="A1606" s="63">
        <v>1605</v>
      </c>
      <c r="B1606" s="62" t="s">
        <v>321</v>
      </c>
      <c r="C1606" s="62" t="s">
        <v>340</v>
      </c>
      <c r="D1606" s="69" t="s">
        <v>1311</v>
      </c>
    </row>
    <row r="1607" spans="1:4">
      <c r="A1607" s="63">
        <v>1606</v>
      </c>
      <c r="B1607" s="62" t="s">
        <v>313</v>
      </c>
      <c r="C1607" s="62" t="s">
        <v>340</v>
      </c>
      <c r="D1607" s="69" t="s">
        <v>1312</v>
      </c>
    </row>
    <row r="1608" spans="1:4">
      <c r="A1608" s="63">
        <v>1607</v>
      </c>
      <c r="B1608" s="62" t="s">
        <v>309</v>
      </c>
      <c r="C1608" s="62" t="s">
        <v>340</v>
      </c>
      <c r="D1608" s="69" t="s">
        <v>1313</v>
      </c>
    </row>
    <row r="1609" spans="1:4">
      <c r="A1609" s="63">
        <v>1608</v>
      </c>
      <c r="B1609" s="62" t="s">
        <v>310</v>
      </c>
      <c r="C1609" s="62" t="s">
        <v>340</v>
      </c>
      <c r="D1609" s="69" t="s">
        <v>1314</v>
      </c>
    </row>
    <row r="1610" spans="1:4" ht="28.8">
      <c r="A1610" s="63">
        <v>1609</v>
      </c>
      <c r="B1610" s="62" t="s">
        <v>329</v>
      </c>
      <c r="C1610" s="62" t="s">
        <v>340</v>
      </c>
      <c r="D1610" s="69" t="s">
        <v>1315</v>
      </c>
    </row>
    <row r="1611" spans="1:4">
      <c r="A1611" s="63">
        <v>1610</v>
      </c>
      <c r="B1611" s="62" t="s">
        <v>313</v>
      </c>
      <c r="C1611" s="62" t="s">
        <v>340</v>
      </c>
      <c r="D1611" s="69" t="s">
        <v>1316</v>
      </c>
    </row>
    <row r="1612" spans="1:4">
      <c r="A1612" s="63">
        <v>1611</v>
      </c>
      <c r="B1612" s="62" t="s">
        <v>313</v>
      </c>
      <c r="C1612" s="62" t="s">
        <v>340</v>
      </c>
      <c r="D1612" s="69" t="s">
        <v>1317</v>
      </c>
    </row>
    <row r="1613" spans="1:4">
      <c r="A1613" s="63">
        <v>1612</v>
      </c>
      <c r="B1613" s="62" t="s">
        <v>310</v>
      </c>
      <c r="C1613" s="62" t="s">
        <v>340</v>
      </c>
      <c r="D1613" s="69" t="s">
        <v>1317</v>
      </c>
    </row>
    <row r="1614" spans="1:4">
      <c r="A1614" s="63">
        <v>1613</v>
      </c>
      <c r="B1614" s="62" t="s">
        <v>313</v>
      </c>
      <c r="C1614" s="62" t="s">
        <v>340</v>
      </c>
      <c r="D1614" s="69" t="s">
        <v>1318</v>
      </c>
    </row>
    <row r="1615" spans="1:4">
      <c r="A1615" s="63">
        <v>1614</v>
      </c>
      <c r="B1615" s="62" t="s">
        <v>313</v>
      </c>
      <c r="C1615" s="62" t="s">
        <v>340</v>
      </c>
      <c r="D1615" s="69" t="s">
        <v>1319</v>
      </c>
    </row>
    <row r="1616" spans="1:4">
      <c r="A1616" s="63">
        <v>1615</v>
      </c>
      <c r="B1616" s="62" t="s">
        <v>308</v>
      </c>
      <c r="C1616" s="62" t="s">
        <v>340</v>
      </c>
      <c r="D1616" s="69" t="s">
        <v>1319</v>
      </c>
    </row>
    <row r="1617" spans="1:4" ht="28.8">
      <c r="A1617" s="63">
        <v>1616</v>
      </c>
      <c r="B1617" s="62" t="s">
        <v>319</v>
      </c>
      <c r="C1617" s="62" t="s">
        <v>340</v>
      </c>
      <c r="D1617" s="69" t="s">
        <v>1319</v>
      </c>
    </row>
    <row r="1618" spans="1:4">
      <c r="A1618" s="63">
        <v>1617</v>
      </c>
      <c r="B1618" s="62" t="s">
        <v>313</v>
      </c>
      <c r="C1618" s="62" t="s">
        <v>340</v>
      </c>
      <c r="D1618" s="69" t="s">
        <v>1320</v>
      </c>
    </row>
    <row r="1619" spans="1:4">
      <c r="A1619" s="63">
        <v>1618</v>
      </c>
      <c r="B1619" s="62" t="s">
        <v>328</v>
      </c>
      <c r="C1619" s="62" t="s">
        <v>340</v>
      </c>
      <c r="D1619" s="69" t="s">
        <v>1320</v>
      </c>
    </row>
    <row r="1620" spans="1:4">
      <c r="A1620" s="63">
        <v>1619</v>
      </c>
      <c r="B1620" s="62" t="s">
        <v>308</v>
      </c>
      <c r="C1620" s="62" t="s">
        <v>340</v>
      </c>
      <c r="D1620" s="69" t="s">
        <v>1320</v>
      </c>
    </row>
    <row r="1621" spans="1:4">
      <c r="A1621" s="63">
        <v>1620</v>
      </c>
      <c r="B1621" s="62" t="s">
        <v>327</v>
      </c>
      <c r="C1621" s="62" t="s">
        <v>340</v>
      </c>
      <c r="D1621" s="69" t="s">
        <v>1321</v>
      </c>
    </row>
    <row r="1622" spans="1:4">
      <c r="A1622" s="63">
        <v>1621</v>
      </c>
      <c r="B1622" s="62" t="s">
        <v>309</v>
      </c>
      <c r="C1622" s="62" t="s">
        <v>340</v>
      </c>
      <c r="D1622" s="69" t="s">
        <v>1322</v>
      </c>
    </row>
    <row r="1623" spans="1:4">
      <c r="A1623" s="63">
        <v>1622</v>
      </c>
      <c r="B1623" s="62" t="s">
        <v>313</v>
      </c>
      <c r="C1623" s="62" t="s">
        <v>340</v>
      </c>
      <c r="D1623" s="69" t="s">
        <v>1323</v>
      </c>
    </row>
    <row r="1624" spans="1:4">
      <c r="A1624" s="63">
        <v>1623</v>
      </c>
      <c r="B1624" s="62" t="s">
        <v>321</v>
      </c>
      <c r="C1624" s="62" t="s">
        <v>340</v>
      </c>
      <c r="D1624" s="69" t="s">
        <v>1323</v>
      </c>
    </row>
    <row r="1625" spans="1:4">
      <c r="A1625" s="63">
        <v>1624</v>
      </c>
      <c r="B1625" s="62" t="s">
        <v>309</v>
      </c>
      <c r="C1625" s="62" t="s">
        <v>340</v>
      </c>
      <c r="D1625" s="69" t="s">
        <v>1324</v>
      </c>
    </row>
    <row r="1626" spans="1:4" ht="28.8">
      <c r="A1626" s="63">
        <v>1625</v>
      </c>
      <c r="B1626" s="62" t="s">
        <v>311</v>
      </c>
      <c r="C1626" s="62" t="s">
        <v>340</v>
      </c>
      <c r="D1626" s="69" t="s">
        <v>1325</v>
      </c>
    </row>
    <row r="1627" spans="1:4" ht="28.8">
      <c r="A1627" s="63">
        <v>1626</v>
      </c>
      <c r="B1627" s="62" t="s">
        <v>311</v>
      </c>
      <c r="C1627" s="62" t="s">
        <v>340</v>
      </c>
      <c r="D1627" s="69" t="s">
        <v>1326</v>
      </c>
    </row>
    <row r="1628" spans="1:4" ht="28.8">
      <c r="A1628" s="63">
        <v>1627</v>
      </c>
      <c r="B1628" s="62" t="s">
        <v>311</v>
      </c>
      <c r="C1628" s="62" t="s">
        <v>340</v>
      </c>
      <c r="D1628" s="69" t="s">
        <v>1327</v>
      </c>
    </row>
    <row r="1629" spans="1:4">
      <c r="A1629" s="63">
        <v>1628</v>
      </c>
      <c r="B1629" s="62" t="s">
        <v>313</v>
      </c>
      <c r="C1629" s="62" t="s">
        <v>340</v>
      </c>
      <c r="D1629" s="69" t="s">
        <v>1328</v>
      </c>
    </row>
    <row r="1630" spans="1:4">
      <c r="A1630" s="63">
        <v>1629</v>
      </c>
      <c r="B1630" s="62" t="s">
        <v>313</v>
      </c>
      <c r="C1630" s="62" t="s">
        <v>340</v>
      </c>
      <c r="D1630" s="69" t="s">
        <v>1329</v>
      </c>
    </row>
    <row r="1631" spans="1:4">
      <c r="A1631" s="63">
        <v>1630</v>
      </c>
      <c r="B1631" s="62" t="s">
        <v>313</v>
      </c>
      <c r="C1631" s="62" t="s">
        <v>340</v>
      </c>
      <c r="D1631" s="69" t="s">
        <v>1330</v>
      </c>
    </row>
    <row r="1632" spans="1:4">
      <c r="A1632" s="63">
        <v>1631</v>
      </c>
      <c r="B1632" s="62" t="s">
        <v>309</v>
      </c>
      <c r="C1632" s="62" t="s">
        <v>340</v>
      </c>
      <c r="D1632" s="69" t="s">
        <v>1331</v>
      </c>
    </row>
    <row r="1633" spans="1:4">
      <c r="A1633" s="63">
        <v>1632</v>
      </c>
      <c r="B1633" s="62" t="s">
        <v>308</v>
      </c>
      <c r="C1633" s="62" t="s">
        <v>340</v>
      </c>
      <c r="D1633" s="69" t="s">
        <v>1331</v>
      </c>
    </row>
    <row r="1634" spans="1:4" ht="28.8">
      <c r="A1634" s="63">
        <v>1633</v>
      </c>
      <c r="B1634" s="62" t="s">
        <v>311</v>
      </c>
      <c r="C1634" s="62" t="s">
        <v>340</v>
      </c>
      <c r="D1634" s="69" t="s">
        <v>1332</v>
      </c>
    </row>
    <row r="1635" spans="1:4">
      <c r="A1635" s="63">
        <v>1634</v>
      </c>
      <c r="B1635" s="62" t="s">
        <v>310</v>
      </c>
      <c r="C1635" s="62" t="s">
        <v>340</v>
      </c>
      <c r="D1635" s="69" t="s">
        <v>1333</v>
      </c>
    </row>
    <row r="1636" spans="1:4">
      <c r="A1636" s="63">
        <v>1635</v>
      </c>
      <c r="B1636" s="62" t="s">
        <v>309</v>
      </c>
      <c r="C1636" s="62" t="s">
        <v>340</v>
      </c>
      <c r="D1636" s="69" t="s">
        <v>1334</v>
      </c>
    </row>
    <row r="1637" spans="1:4">
      <c r="A1637" s="63">
        <v>1636</v>
      </c>
      <c r="B1637" s="62" t="s">
        <v>309</v>
      </c>
      <c r="C1637" s="62" t="s">
        <v>340</v>
      </c>
      <c r="D1637" s="69" t="s">
        <v>1334</v>
      </c>
    </row>
    <row r="1638" spans="1:4">
      <c r="A1638" s="63">
        <v>1637</v>
      </c>
      <c r="B1638" s="62" t="s">
        <v>310</v>
      </c>
      <c r="C1638" s="62" t="s">
        <v>340</v>
      </c>
      <c r="D1638" s="69" t="s">
        <v>1335</v>
      </c>
    </row>
    <row r="1639" spans="1:4" ht="28.8">
      <c r="A1639" s="63">
        <v>1638</v>
      </c>
      <c r="B1639" s="62" t="s">
        <v>329</v>
      </c>
      <c r="C1639" s="62" t="s">
        <v>340</v>
      </c>
      <c r="D1639" s="69" t="s">
        <v>1336</v>
      </c>
    </row>
    <row r="1640" spans="1:4">
      <c r="A1640" s="63">
        <v>1639</v>
      </c>
      <c r="B1640" s="62" t="s">
        <v>309</v>
      </c>
      <c r="C1640" s="62" t="s">
        <v>340</v>
      </c>
      <c r="D1640" s="69" t="s">
        <v>1337</v>
      </c>
    </row>
    <row r="1641" spans="1:4">
      <c r="A1641" s="63">
        <v>1640</v>
      </c>
      <c r="B1641" s="62" t="s">
        <v>310</v>
      </c>
      <c r="C1641" s="62" t="s">
        <v>340</v>
      </c>
      <c r="D1641" s="69" t="s">
        <v>1338</v>
      </c>
    </row>
    <row r="1642" spans="1:4">
      <c r="A1642" s="63">
        <v>1641</v>
      </c>
      <c r="B1642" s="62" t="s">
        <v>313</v>
      </c>
      <c r="C1642" s="62" t="s">
        <v>340</v>
      </c>
      <c r="D1642" s="69" t="s">
        <v>1339</v>
      </c>
    </row>
    <row r="1643" spans="1:4">
      <c r="A1643" s="63">
        <v>1642</v>
      </c>
      <c r="B1643" s="62" t="s">
        <v>310</v>
      </c>
      <c r="C1643" s="62" t="s">
        <v>340</v>
      </c>
      <c r="D1643" s="69" t="s">
        <v>1340</v>
      </c>
    </row>
    <row r="1644" spans="1:4">
      <c r="A1644" s="63">
        <v>1643</v>
      </c>
      <c r="B1644" s="62" t="s">
        <v>321</v>
      </c>
      <c r="C1644" s="62" t="s">
        <v>340</v>
      </c>
      <c r="D1644" s="69" t="s">
        <v>1341</v>
      </c>
    </row>
    <row r="1645" spans="1:4">
      <c r="A1645" s="63">
        <v>1644</v>
      </c>
      <c r="B1645" s="62" t="s">
        <v>308</v>
      </c>
      <c r="C1645" s="62" t="s">
        <v>340</v>
      </c>
      <c r="D1645" s="69" t="s">
        <v>1341</v>
      </c>
    </row>
    <row r="1646" spans="1:4">
      <c r="A1646" s="63">
        <v>1645</v>
      </c>
      <c r="B1646" s="62" t="s">
        <v>314</v>
      </c>
      <c r="C1646" s="62" t="s">
        <v>340</v>
      </c>
      <c r="D1646" s="69" t="s">
        <v>1342</v>
      </c>
    </row>
    <row r="1647" spans="1:4">
      <c r="A1647" s="63">
        <v>1646</v>
      </c>
      <c r="B1647" s="62" t="s">
        <v>313</v>
      </c>
      <c r="C1647" s="62" t="s">
        <v>340</v>
      </c>
      <c r="D1647" s="69" t="s">
        <v>1343</v>
      </c>
    </row>
    <row r="1648" spans="1:4">
      <c r="A1648" s="63">
        <v>1647</v>
      </c>
      <c r="B1648" s="62" t="s">
        <v>313</v>
      </c>
      <c r="C1648" s="62" t="s">
        <v>340</v>
      </c>
      <c r="D1648" s="69" t="s">
        <v>1344</v>
      </c>
    </row>
    <row r="1649" spans="1:4">
      <c r="A1649" s="63">
        <v>1648</v>
      </c>
      <c r="B1649" s="62" t="s">
        <v>310</v>
      </c>
      <c r="C1649" s="62" t="s">
        <v>340</v>
      </c>
      <c r="D1649" s="69" t="s">
        <v>1345</v>
      </c>
    </row>
    <row r="1650" spans="1:4">
      <c r="A1650" s="63">
        <v>1649</v>
      </c>
      <c r="B1650" s="62" t="s">
        <v>308</v>
      </c>
      <c r="C1650" s="62" t="s">
        <v>340</v>
      </c>
      <c r="D1650" s="69" t="s">
        <v>1346</v>
      </c>
    </row>
    <row r="1651" spans="1:4">
      <c r="A1651" s="63">
        <v>1650</v>
      </c>
      <c r="B1651" s="62" t="s">
        <v>310</v>
      </c>
      <c r="C1651" s="62" t="s">
        <v>340</v>
      </c>
      <c r="D1651" s="69" t="s">
        <v>1347</v>
      </c>
    </row>
    <row r="1652" spans="1:4">
      <c r="A1652" s="63">
        <v>1651</v>
      </c>
      <c r="B1652" s="62" t="s">
        <v>309</v>
      </c>
      <c r="C1652" s="62" t="s">
        <v>340</v>
      </c>
      <c r="D1652" s="69" t="s">
        <v>1348</v>
      </c>
    </row>
    <row r="1653" spans="1:4">
      <c r="A1653" s="63">
        <v>1652</v>
      </c>
      <c r="B1653" s="62" t="s">
        <v>313</v>
      </c>
      <c r="C1653" s="62" t="s">
        <v>340</v>
      </c>
      <c r="D1653" s="69" t="s">
        <v>1349</v>
      </c>
    </row>
    <row r="1654" spans="1:4">
      <c r="A1654" s="63">
        <v>1653</v>
      </c>
      <c r="B1654" s="62" t="s">
        <v>309</v>
      </c>
      <c r="C1654" s="62" t="s">
        <v>340</v>
      </c>
      <c r="D1654" s="69" t="s">
        <v>1349</v>
      </c>
    </row>
    <row r="1655" spans="1:4" ht="28.8">
      <c r="A1655" s="63">
        <v>1654</v>
      </c>
      <c r="B1655" s="62" t="s">
        <v>311</v>
      </c>
      <c r="C1655" s="62" t="s">
        <v>340</v>
      </c>
      <c r="D1655" s="69" t="s">
        <v>1349</v>
      </c>
    </row>
    <row r="1656" spans="1:4">
      <c r="A1656" s="63">
        <v>1655</v>
      </c>
      <c r="B1656" s="62" t="s">
        <v>309</v>
      </c>
      <c r="C1656" s="62" t="s">
        <v>340</v>
      </c>
      <c r="D1656" s="69" t="s">
        <v>1350</v>
      </c>
    </row>
    <row r="1657" spans="1:4">
      <c r="A1657" s="63">
        <v>1656</v>
      </c>
      <c r="B1657" s="62" t="s">
        <v>310</v>
      </c>
      <c r="C1657" s="62" t="s">
        <v>340</v>
      </c>
      <c r="D1657" s="69" t="s">
        <v>1351</v>
      </c>
    </row>
    <row r="1658" spans="1:4">
      <c r="A1658" s="63">
        <v>1657</v>
      </c>
      <c r="B1658" s="62" t="s">
        <v>309</v>
      </c>
      <c r="C1658" s="62" t="s">
        <v>340</v>
      </c>
      <c r="D1658" s="69" t="s">
        <v>1352</v>
      </c>
    </row>
    <row r="1659" spans="1:4" ht="28.8">
      <c r="A1659" s="63">
        <v>1658</v>
      </c>
      <c r="B1659" s="62" t="s">
        <v>311</v>
      </c>
      <c r="C1659" s="62" t="s">
        <v>341</v>
      </c>
      <c r="D1659" s="69" t="s">
        <v>1353</v>
      </c>
    </row>
    <row r="1660" spans="1:4">
      <c r="A1660" s="63">
        <v>1659</v>
      </c>
      <c r="B1660" s="62" t="s">
        <v>313</v>
      </c>
      <c r="C1660" s="62" t="s">
        <v>340</v>
      </c>
      <c r="D1660" s="69" t="s">
        <v>1354</v>
      </c>
    </row>
    <row r="1661" spans="1:4">
      <c r="A1661" s="63">
        <v>1660</v>
      </c>
      <c r="B1661" s="62" t="s">
        <v>310</v>
      </c>
      <c r="C1661" s="62" t="s">
        <v>340</v>
      </c>
      <c r="D1661" s="69" t="s">
        <v>1355</v>
      </c>
    </row>
    <row r="1662" spans="1:4" ht="28.8">
      <c r="A1662" s="63">
        <v>1661</v>
      </c>
      <c r="B1662" s="62" t="s">
        <v>329</v>
      </c>
      <c r="C1662" s="62" t="s">
        <v>340</v>
      </c>
      <c r="D1662" s="69" t="s">
        <v>1356</v>
      </c>
    </row>
    <row r="1663" spans="1:4">
      <c r="A1663" s="63">
        <v>1662</v>
      </c>
      <c r="B1663" s="62" t="s">
        <v>309</v>
      </c>
      <c r="C1663" s="62" t="s">
        <v>340</v>
      </c>
      <c r="D1663" s="69" t="s">
        <v>1357</v>
      </c>
    </row>
    <row r="1664" spans="1:4">
      <c r="A1664" s="63">
        <v>1663</v>
      </c>
      <c r="B1664" s="62" t="s">
        <v>309</v>
      </c>
      <c r="C1664" s="62" t="s">
        <v>340</v>
      </c>
      <c r="D1664" s="69" t="s">
        <v>1357</v>
      </c>
    </row>
    <row r="1665" spans="1:4">
      <c r="A1665" s="63">
        <v>1664</v>
      </c>
      <c r="B1665" s="62" t="s">
        <v>308</v>
      </c>
      <c r="C1665" s="62" t="s">
        <v>340</v>
      </c>
      <c r="D1665" s="69" t="s">
        <v>1358</v>
      </c>
    </row>
    <row r="1666" spans="1:4" ht="28.8">
      <c r="A1666" s="63">
        <v>1665</v>
      </c>
      <c r="B1666" s="62" t="s">
        <v>329</v>
      </c>
      <c r="C1666" s="62" t="s">
        <v>340</v>
      </c>
      <c r="D1666" s="69" t="s">
        <v>1358</v>
      </c>
    </row>
    <row r="1667" spans="1:4">
      <c r="A1667" s="63">
        <v>1666</v>
      </c>
      <c r="B1667" s="62" t="s">
        <v>313</v>
      </c>
      <c r="C1667" s="62" t="s">
        <v>340</v>
      </c>
      <c r="D1667" s="69" t="s">
        <v>1359</v>
      </c>
    </row>
    <row r="1668" spans="1:4">
      <c r="A1668" s="63">
        <v>1667</v>
      </c>
      <c r="B1668" s="62" t="s">
        <v>313</v>
      </c>
      <c r="C1668" s="62" t="s">
        <v>340</v>
      </c>
      <c r="D1668" s="69" t="s">
        <v>1360</v>
      </c>
    </row>
    <row r="1669" spans="1:4">
      <c r="A1669" s="63">
        <v>1668</v>
      </c>
      <c r="B1669" s="62" t="s">
        <v>309</v>
      </c>
      <c r="C1669" s="62" t="s">
        <v>340</v>
      </c>
      <c r="D1669" s="69" t="s">
        <v>1361</v>
      </c>
    </row>
    <row r="1670" spans="1:4">
      <c r="A1670" s="63">
        <v>1669</v>
      </c>
      <c r="B1670" s="62" t="s">
        <v>313</v>
      </c>
      <c r="C1670" s="62" t="s">
        <v>340</v>
      </c>
      <c r="D1670" s="69" t="s">
        <v>1361</v>
      </c>
    </row>
    <row r="1671" spans="1:4" ht="28.8">
      <c r="A1671" s="63">
        <v>1670</v>
      </c>
      <c r="B1671" s="62" t="s">
        <v>311</v>
      </c>
      <c r="C1671" s="62" t="s">
        <v>340</v>
      </c>
      <c r="D1671" s="69" t="s">
        <v>1362</v>
      </c>
    </row>
    <row r="1672" spans="1:4">
      <c r="A1672" s="63">
        <v>1671</v>
      </c>
      <c r="B1672" s="62" t="s">
        <v>313</v>
      </c>
      <c r="C1672" s="62" t="s">
        <v>340</v>
      </c>
      <c r="D1672" s="69" t="s">
        <v>1362</v>
      </c>
    </row>
    <row r="1673" spans="1:4">
      <c r="A1673" s="63">
        <v>1672</v>
      </c>
      <c r="B1673" s="62" t="s">
        <v>308</v>
      </c>
      <c r="C1673" s="62" t="s">
        <v>340</v>
      </c>
      <c r="D1673" s="69" t="s">
        <v>1363</v>
      </c>
    </row>
    <row r="1674" spans="1:4">
      <c r="A1674" s="63">
        <v>1673</v>
      </c>
      <c r="B1674" s="62" t="s">
        <v>309</v>
      </c>
      <c r="C1674" s="62" t="s">
        <v>340</v>
      </c>
      <c r="D1674" s="69" t="s">
        <v>1364</v>
      </c>
    </row>
    <row r="1675" spans="1:4">
      <c r="A1675" s="63">
        <v>1674</v>
      </c>
      <c r="B1675" s="62" t="s">
        <v>310</v>
      </c>
      <c r="C1675" s="62" t="s">
        <v>340</v>
      </c>
      <c r="D1675" s="69" t="s">
        <v>1365</v>
      </c>
    </row>
    <row r="1676" spans="1:4">
      <c r="A1676" s="63">
        <v>1675</v>
      </c>
      <c r="B1676" s="62" t="s">
        <v>313</v>
      </c>
      <c r="C1676" s="62" t="s">
        <v>340</v>
      </c>
      <c r="D1676" s="69" t="s">
        <v>1365</v>
      </c>
    </row>
    <row r="1677" spans="1:4">
      <c r="A1677" s="63">
        <v>1676</v>
      </c>
      <c r="B1677" s="62" t="s">
        <v>313</v>
      </c>
      <c r="C1677" s="62" t="s">
        <v>340</v>
      </c>
      <c r="D1677" s="69" t="s">
        <v>1365</v>
      </c>
    </row>
    <row r="1678" spans="1:4">
      <c r="A1678" s="63">
        <v>1677</v>
      </c>
      <c r="B1678" s="62" t="s">
        <v>309</v>
      </c>
      <c r="C1678" s="62" t="s">
        <v>340</v>
      </c>
      <c r="D1678" s="69" t="s">
        <v>1366</v>
      </c>
    </row>
    <row r="1679" spans="1:4">
      <c r="A1679" s="63">
        <v>1678</v>
      </c>
      <c r="B1679" s="62" t="s">
        <v>309</v>
      </c>
      <c r="C1679" s="62" t="s">
        <v>340</v>
      </c>
      <c r="D1679" s="69" t="s">
        <v>1367</v>
      </c>
    </row>
    <row r="1680" spans="1:4">
      <c r="A1680" s="63">
        <v>1679</v>
      </c>
      <c r="B1680" s="62" t="s">
        <v>308</v>
      </c>
      <c r="C1680" s="62" t="s">
        <v>340</v>
      </c>
      <c r="D1680" s="69" t="s">
        <v>1367</v>
      </c>
    </row>
    <row r="1681" spans="1:4" ht="28.8">
      <c r="A1681" s="63">
        <v>1680</v>
      </c>
      <c r="B1681" s="62" t="s">
        <v>311</v>
      </c>
      <c r="C1681" s="62" t="s">
        <v>340</v>
      </c>
      <c r="D1681" s="69" t="s">
        <v>1368</v>
      </c>
    </row>
    <row r="1682" spans="1:4" ht="28.8">
      <c r="A1682" s="63">
        <v>1681</v>
      </c>
      <c r="B1682" s="62" t="s">
        <v>329</v>
      </c>
      <c r="C1682" s="62" t="s">
        <v>340</v>
      </c>
      <c r="D1682" s="69" t="s">
        <v>1369</v>
      </c>
    </row>
    <row r="1683" spans="1:4">
      <c r="A1683" s="63">
        <v>1682</v>
      </c>
      <c r="B1683" s="62" t="s">
        <v>313</v>
      </c>
      <c r="C1683" s="62" t="s">
        <v>340</v>
      </c>
      <c r="D1683" s="69" t="s">
        <v>1370</v>
      </c>
    </row>
    <row r="1684" spans="1:4">
      <c r="A1684" s="63">
        <v>1683</v>
      </c>
      <c r="B1684" s="62" t="s">
        <v>313</v>
      </c>
      <c r="C1684" s="62" t="s">
        <v>340</v>
      </c>
      <c r="D1684" s="69" t="s">
        <v>1371</v>
      </c>
    </row>
    <row r="1685" spans="1:4">
      <c r="A1685" s="63">
        <v>1684</v>
      </c>
      <c r="B1685" s="62" t="s">
        <v>309</v>
      </c>
      <c r="C1685" s="62" t="s">
        <v>340</v>
      </c>
      <c r="D1685" s="69" t="s">
        <v>1372</v>
      </c>
    </row>
    <row r="1686" spans="1:4">
      <c r="A1686" s="63">
        <v>1685</v>
      </c>
      <c r="B1686" s="62" t="s">
        <v>308</v>
      </c>
      <c r="C1686" s="62" t="s">
        <v>340</v>
      </c>
      <c r="D1686" s="69" t="s">
        <v>1373</v>
      </c>
    </row>
    <row r="1687" spans="1:4">
      <c r="A1687" s="63">
        <v>1686</v>
      </c>
      <c r="B1687" s="62" t="s">
        <v>313</v>
      </c>
      <c r="C1687" s="62" t="s">
        <v>340</v>
      </c>
      <c r="D1687" s="69" t="s">
        <v>1374</v>
      </c>
    </row>
    <row r="1688" spans="1:4" ht="28.8">
      <c r="A1688" s="63">
        <v>1687</v>
      </c>
      <c r="B1688" s="62" t="s">
        <v>329</v>
      </c>
      <c r="C1688" s="62" t="s">
        <v>340</v>
      </c>
      <c r="D1688" s="69" t="s">
        <v>1375</v>
      </c>
    </row>
    <row r="1689" spans="1:4">
      <c r="A1689" s="63">
        <v>1688</v>
      </c>
      <c r="B1689" s="62" t="s">
        <v>309</v>
      </c>
      <c r="C1689" s="62" t="s">
        <v>340</v>
      </c>
      <c r="D1689" s="69" t="s">
        <v>1375</v>
      </c>
    </row>
    <row r="1690" spans="1:4">
      <c r="A1690" s="63">
        <v>1689</v>
      </c>
      <c r="B1690" s="62" t="s">
        <v>313</v>
      </c>
      <c r="C1690" s="62" t="s">
        <v>340</v>
      </c>
      <c r="D1690" s="69" t="s">
        <v>1376</v>
      </c>
    </row>
    <row r="1691" spans="1:4">
      <c r="A1691" s="63">
        <v>1690</v>
      </c>
      <c r="B1691" s="62" t="s">
        <v>313</v>
      </c>
      <c r="C1691" s="62" t="s">
        <v>340</v>
      </c>
      <c r="D1691" s="69" t="s">
        <v>1376</v>
      </c>
    </row>
    <row r="1692" spans="1:4">
      <c r="A1692" s="63">
        <v>1691</v>
      </c>
      <c r="B1692" s="62" t="s">
        <v>313</v>
      </c>
      <c r="C1692" s="62" t="s">
        <v>340</v>
      </c>
      <c r="D1692" s="69" t="s">
        <v>1376</v>
      </c>
    </row>
    <row r="1693" spans="1:4">
      <c r="A1693" s="63">
        <v>1692</v>
      </c>
      <c r="B1693" s="62" t="s">
        <v>313</v>
      </c>
      <c r="C1693" s="62" t="s">
        <v>340</v>
      </c>
      <c r="D1693" s="69" t="s">
        <v>1377</v>
      </c>
    </row>
    <row r="1694" spans="1:4">
      <c r="A1694" s="63">
        <v>1693</v>
      </c>
      <c r="B1694" s="62" t="s">
        <v>309</v>
      </c>
      <c r="C1694" s="62" t="s">
        <v>340</v>
      </c>
      <c r="D1694" s="69" t="s">
        <v>1377</v>
      </c>
    </row>
    <row r="1695" spans="1:4">
      <c r="A1695" s="63">
        <v>1694</v>
      </c>
      <c r="B1695" s="62" t="s">
        <v>313</v>
      </c>
      <c r="C1695" s="62" t="s">
        <v>340</v>
      </c>
      <c r="D1695" s="69" t="s">
        <v>1378</v>
      </c>
    </row>
    <row r="1696" spans="1:4">
      <c r="A1696" s="63">
        <v>1695</v>
      </c>
      <c r="B1696" s="62" t="s">
        <v>313</v>
      </c>
      <c r="C1696" s="62" t="s">
        <v>340</v>
      </c>
      <c r="D1696" s="69" t="s">
        <v>1379</v>
      </c>
    </row>
    <row r="1697" spans="1:4">
      <c r="A1697" s="63">
        <v>1696</v>
      </c>
      <c r="B1697" s="62" t="s">
        <v>313</v>
      </c>
      <c r="C1697" s="62" t="s">
        <v>340</v>
      </c>
      <c r="D1697" s="69" t="s">
        <v>1380</v>
      </c>
    </row>
    <row r="1698" spans="1:4" ht="28.8">
      <c r="A1698" s="63">
        <v>1697</v>
      </c>
      <c r="B1698" s="62" t="s">
        <v>311</v>
      </c>
      <c r="C1698" s="62" t="s">
        <v>340</v>
      </c>
      <c r="D1698" s="69" t="s">
        <v>1380</v>
      </c>
    </row>
    <row r="1699" spans="1:4">
      <c r="A1699" s="63">
        <v>1698</v>
      </c>
      <c r="B1699" s="62" t="s">
        <v>313</v>
      </c>
      <c r="C1699" s="62" t="s">
        <v>340</v>
      </c>
      <c r="D1699" s="69" t="s">
        <v>1380</v>
      </c>
    </row>
    <row r="1700" spans="1:4" ht="28.8">
      <c r="A1700" s="63">
        <v>1699</v>
      </c>
      <c r="B1700" s="62" t="s">
        <v>329</v>
      </c>
      <c r="C1700" s="62" t="s">
        <v>340</v>
      </c>
      <c r="D1700" s="69" t="s">
        <v>1381</v>
      </c>
    </row>
    <row r="1701" spans="1:4">
      <c r="A1701" s="63">
        <v>1700</v>
      </c>
      <c r="B1701" s="62" t="s">
        <v>309</v>
      </c>
      <c r="C1701" s="62" t="s">
        <v>340</v>
      </c>
      <c r="D1701" s="69" t="s">
        <v>1382</v>
      </c>
    </row>
    <row r="1702" spans="1:4">
      <c r="A1702" s="63">
        <v>1701</v>
      </c>
      <c r="B1702" s="62" t="s">
        <v>313</v>
      </c>
      <c r="C1702" s="62" t="s">
        <v>340</v>
      </c>
      <c r="D1702" s="69" t="s">
        <v>1383</v>
      </c>
    </row>
    <row r="1703" spans="1:4">
      <c r="A1703" s="63">
        <v>1702</v>
      </c>
      <c r="B1703" s="62" t="s">
        <v>313</v>
      </c>
      <c r="C1703" s="62" t="s">
        <v>340</v>
      </c>
      <c r="D1703" s="69" t="s">
        <v>1383</v>
      </c>
    </row>
    <row r="1704" spans="1:4">
      <c r="A1704" s="63">
        <v>1703</v>
      </c>
      <c r="B1704" s="62" t="s">
        <v>313</v>
      </c>
      <c r="C1704" s="62" t="s">
        <v>340</v>
      </c>
      <c r="D1704" s="69" t="s">
        <v>1383</v>
      </c>
    </row>
    <row r="1705" spans="1:4">
      <c r="A1705" s="63">
        <v>1704</v>
      </c>
      <c r="B1705" s="62" t="s">
        <v>309</v>
      </c>
      <c r="C1705" s="62" t="s">
        <v>340</v>
      </c>
      <c r="D1705" s="69" t="s">
        <v>1384</v>
      </c>
    </row>
    <row r="1706" spans="1:4">
      <c r="A1706" s="63">
        <v>1705</v>
      </c>
      <c r="B1706" s="62" t="s">
        <v>321</v>
      </c>
      <c r="C1706" s="62" t="s">
        <v>340</v>
      </c>
      <c r="D1706" s="69" t="s">
        <v>1385</v>
      </c>
    </row>
    <row r="1707" spans="1:4">
      <c r="A1707" s="63">
        <v>1706</v>
      </c>
      <c r="B1707" s="62" t="s">
        <v>313</v>
      </c>
      <c r="C1707" s="62" t="s">
        <v>340</v>
      </c>
      <c r="D1707" s="69" t="s">
        <v>1385</v>
      </c>
    </row>
    <row r="1708" spans="1:4">
      <c r="A1708" s="63">
        <v>1707</v>
      </c>
      <c r="B1708" s="62" t="s">
        <v>313</v>
      </c>
      <c r="C1708" s="62" t="s">
        <v>340</v>
      </c>
      <c r="D1708" s="69" t="s">
        <v>1386</v>
      </c>
    </row>
    <row r="1709" spans="1:4">
      <c r="A1709" s="63">
        <v>1708</v>
      </c>
      <c r="B1709" s="62" t="s">
        <v>308</v>
      </c>
      <c r="C1709" s="62" t="s">
        <v>340</v>
      </c>
      <c r="D1709" s="69" t="s">
        <v>1387</v>
      </c>
    </row>
    <row r="1710" spans="1:4" ht="28.8">
      <c r="A1710" s="63">
        <v>1709</v>
      </c>
      <c r="B1710" s="62" t="s">
        <v>311</v>
      </c>
      <c r="C1710" s="62" t="s">
        <v>340</v>
      </c>
      <c r="D1710" s="69" t="s">
        <v>1388</v>
      </c>
    </row>
    <row r="1711" spans="1:4" ht="28.8">
      <c r="A1711" s="63">
        <v>1710</v>
      </c>
      <c r="B1711" s="62" t="s">
        <v>311</v>
      </c>
      <c r="C1711" s="62" t="s">
        <v>340</v>
      </c>
      <c r="D1711" s="69" t="s">
        <v>1389</v>
      </c>
    </row>
    <row r="1712" spans="1:4" ht="28.8">
      <c r="A1712" s="63">
        <v>1711</v>
      </c>
      <c r="B1712" s="62" t="s">
        <v>311</v>
      </c>
      <c r="C1712" s="62" t="s">
        <v>340</v>
      </c>
      <c r="D1712" s="69" t="s">
        <v>1389</v>
      </c>
    </row>
    <row r="1713" spans="1:4">
      <c r="A1713" s="63">
        <v>1712</v>
      </c>
      <c r="B1713" s="62" t="s">
        <v>313</v>
      </c>
      <c r="C1713" s="62" t="s">
        <v>340</v>
      </c>
      <c r="D1713" s="69" t="s">
        <v>1389</v>
      </c>
    </row>
    <row r="1714" spans="1:4" ht="28.8">
      <c r="A1714" s="63">
        <v>1713</v>
      </c>
      <c r="B1714" s="62" t="s">
        <v>329</v>
      </c>
      <c r="C1714" s="62" t="s">
        <v>340</v>
      </c>
      <c r="D1714" s="69" t="s">
        <v>1390</v>
      </c>
    </row>
    <row r="1715" spans="1:4">
      <c r="A1715" s="63">
        <v>1714</v>
      </c>
      <c r="B1715" s="62" t="s">
        <v>309</v>
      </c>
      <c r="C1715" s="62" t="s">
        <v>340</v>
      </c>
      <c r="D1715" s="69" t="s">
        <v>1390</v>
      </c>
    </row>
    <row r="1716" spans="1:4" ht="28.8">
      <c r="A1716" s="63">
        <v>1715</v>
      </c>
      <c r="B1716" s="62" t="s">
        <v>311</v>
      </c>
      <c r="C1716" s="62" t="s">
        <v>341</v>
      </c>
      <c r="D1716" s="69" t="s">
        <v>1391</v>
      </c>
    </row>
    <row r="1717" spans="1:4">
      <c r="A1717" s="63">
        <v>1716</v>
      </c>
      <c r="B1717" s="62" t="s">
        <v>313</v>
      </c>
      <c r="C1717" s="62" t="s">
        <v>340</v>
      </c>
      <c r="D1717" s="69" t="s">
        <v>1392</v>
      </c>
    </row>
    <row r="1718" spans="1:4">
      <c r="A1718" s="63">
        <v>1717</v>
      </c>
      <c r="B1718" s="62" t="s">
        <v>313</v>
      </c>
      <c r="C1718" s="62" t="s">
        <v>340</v>
      </c>
      <c r="D1718" s="69" t="s">
        <v>1393</v>
      </c>
    </row>
    <row r="1719" spans="1:4">
      <c r="A1719" s="63">
        <v>1718</v>
      </c>
      <c r="B1719" s="62" t="s">
        <v>313</v>
      </c>
      <c r="C1719" s="62" t="s">
        <v>340</v>
      </c>
      <c r="D1719" s="69" t="s">
        <v>1394</v>
      </c>
    </row>
    <row r="1720" spans="1:4" ht="28.8">
      <c r="A1720" s="63">
        <v>1719</v>
      </c>
      <c r="B1720" s="62" t="s">
        <v>311</v>
      </c>
      <c r="C1720" s="62" t="s">
        <v>340</v>
      </c>
      <c r="D1720" s="69" t="s">
        <v>1395</v>
      </c>
    </row>
    <row r="1721" spans="1:4">
      <c r="A1721" s="63">
        <v>1720</v>
      </c>
      <c r="B1721" s="62" t="s">
        <v>309</v>
      </c>
      <c r="C1721" s="62" t="s">
        <v>340</v>
      </c>
      <c r="D1721" s="69" t="s">
        <v>1395</v>
      </c>
    </row>
    <row r="1722" spans="1:4">
      <c r="A1722" s="63">
        <v>1721</v>
      </c>
      <c r="B1722" s="62" t="s">
        <v>327</v>
      </c>
      <c r="C1722" s="62" t="s">
        <v>340</v>
      </c>
      <c r="D1722" s="69" t="s">
        <v>1396</v>
      </c>
    </row>
    <row r="1723" spans="1:4">
      <c r="A1723" s="63">
        <v>1722</v>
      </c>
      <c r="B1723" s="62" t="s">
        <v>313</v>
      </c>
      <c r="C1723" s="62" t="s">
        <v>340</v>
      </c>
      <c r="D1723" s="69" t="s">
        <v>1397</v>
      </c>
    </row>
    <row r="1724" spans="1:4">
      <c r="A1724" s="63">
        <v>1723</v>
      </c>
      <c r="B1724" s="62" t="s">
        <v>309</v>
      </c>
      <c r="C1724" s="62" t="s">
        <v>340</v>
      </c>
      <c r="D1724" s="69" t="s">
        <v>1397</v>
      </c>
    </row>
    <row r="1725" spans="1:4">
      <c r="A1725" s="63">
        <v>1724</v>
      </c>
      <c r="B1725" s="62" t="s">
        <v>309</v>
      </c>
      <c r="C1725" s="62" t="s">
        <v>340</v>
      </c>
      <c r="D1725" s="69" t="s">
        <v>1398</v>
      </c>
    </row>
    <row r="1726" spans="1:4">
      <c r="A1726" s="63">
        <v>1725</v>
      </c>
      <c r="B1726" s="62" t="s">
        <v>313</v>
      </c>
      <c r="C1726" s="62" t="s">
        <v>340</v>
      </c>
      <c r="D1726" s="69" t="s">
        <v>1399</v>
      </c>
    </row>
    <row r="1727" spans="1:4">
      <c r="A1727" s="63">
        <v>1726</v>
      </c>
      <c r="B1727" s="62" t="s">
        <v>327</v>
      </c>
      <c r="C1727" s="62" t="s">
        <v>341</v>
      </c>
      <c r="D1727" s="69" t="s">
        <v>1400</v>
      </c>
    </row>
    <row r="1728" spans="1:4">
      <c r="A1728" s="63">
        <v>1727</v>
      </c>
      <c r="B1728" s="62" t="s">
        <v>309</v>
      </c>
      <c r="C1728" s="62" t="s">
        <v>340</v>
      </c>
      <c r="D1728" s="69" t="s">
        <v>1401</v>
      </c>
    </row>
    <row r="1729" spans="1:4">
      <c r="A1729" s="63">
        <v>1728</v>
      </c>
      <c r="B1729" s="62" t="s">
        <v>313</v>
      </c>
      <c r="C1729" s="62" t="s">
        <v>340</v>
      </c>
      <c r="D1729" s="69" t="s">
        <v>1401</v>
      </c>
    </row>
    <row r="1730" spans="1:4">
      <c r="A1730" s="63">
        <v>1729</v>
      </c>
      <c r="B1730" s="62" t="s">
        <v>310</v>
      </c>
      <c r="C1730" s="62" t="s">
        <v>340</v>
      </c>
      <c r="D1730" s="69" t="s">
        <v>1402</v>
      </c>
    </row>
    <row r="1731" spans="1:4" ht="28.8">
      <c r="A1731" s="63">
        <v>1730</v>
      </c>
      <c r="B1731" s="62" t="s">
        <v>311</v>
      </c>
      <c r="C1731" s="62" t="s">
        <v>340</v>
      </c>
      <c r="D1731" s="69" t="s">
        <v>1402</v>
      </c>
    </row>
    <row r="1732" spans="1:4" ht="28.8">
      <c r="A1732" s="63">
        <v>1731</v>
      </c>
      <c r="B1732" s="62" t="s">
        <v>311</v>
      </c>
      <c r="C1732" s="62" t="s">
        <v>340</v>
      </c>
      <c r="D1732" s="69" t="s">
        <v>1403</v>
      </c>
    </row>
    <row r="1733" spans="1:4">
      <c r="A1733" s="63">
        <v>1732</v>
      </c>
      <c r="B1733" s="62" t="s">
        <v>310</v>
      </c>
      <c r="C1733" s="62" t="s">
        <v>79</v>
      </c>
      <c r="D1733" s="69" t="s">
        <v>1404</v>
      </c>
    </row>
    <row r="1734" spans="1:4" ht="28.8">
      <c r="A1734" s="63">
        <v>1733</v>
      </c>
      <c r="B1734" s="62" t="s">
        <v>311</v>
      </c>
      <c r="C1734" s="62" t="s">
        <v>340</v>
      </c>
      <c r="D1734" s="69" t="s">
        <v>1404</v>
      </c>
    </row>
    <row r="1735" spans="1:4">
      <c r="A1735" s="63">
        <v>1734</v>
      </c>
      <c r="B1735" s="62" t="s">
        <v>310</v>
      </c>
      <c r="C1735" s="62" t="s">
        <v>79</v>
      </c>
      <c r="D1735" s="69" t="s">
        <v>1405</v>
      </c>
    </row>
    <row r="1736" spans="1:4">
      <c r="A1736" s="63">
        <v>1735</v>
      </c>
      <c r="B1736" s="62" t="s">
        <v>313</v>
      </c>
      <c r="C1736" s="62" t="s">
        <v>340</v>
      </c>
      <c r="D1736" s="69" t="s">
        <v>1406</v>
      </c>
    </row>
    <row r="1737" spans="1:4" ht="28.8">
      <c r="A1737" s="63">
        <v>1736</v>
      </c>
      <c r="B1737" s="62" t="s">
        <v>336</v>
      </c>
      <c r="C1737" s="62" t="s">
        <v>340</v>
      </c>
      <c r="D1737" s="69" t="s">
        <v>1407</v>
      </c>
    </row>
    <row r="1738" spans="1:4">
      <c r="A1738" s="63">
        <v>1737</v>
      </c>
      <c r="B1738" s="62" t="s">
        <v>309</v>
      </c>
      <c r="C1738" s="62" t="s">
        <v>340</v>
      </c>
      <c r="D1738" s="69" t="s">
        <v>1408</v>
      </c>
    </row>
    <row r="1739" spans="1:4">
      <c r="A1739" s="63">
        <v>1738</v>
      </c>
      <c r="B1739" s="62" t="s">
        <v>313</v>
      </c>
      <c r="C1739" s="62" t="s">
        <v>340</v>
      </c>
      <c r="D1739" s="69" t="s">
        <v>1409</v>
      </c>
    </row>
    <row r="1740" spans="1:4" ht="28.8">
      <c r="A1740" s="63">
        <v>1739</v>
      </c>
      <c r="B1740" s="62" t="s">
        <v>311</v>
      </c>
      <c r="C1740" s="62" t="s">
        <v>341</v>
      </c>
      <c r="D1740" s="69" t="s">
        <v>1410</v>
      </c>
    </row>
    <row r="1741" spans="1:4" ht="28.8">
      <c r="A1741" s="63">
        <v>1740</v>
      </c>
      <c r="B1741" s="62" t="s">
        <v>336</v>
      </c>
      <c r="C1741" s="62" t="s">
        <v>340</v>
      </c>
      <c r="D1741" s="69" t="s">
        <v>1411</v>
      </c>
    </row>
    <row r="1742" spans="1:4">
      <c r="A1742" s="63">
        <v>1741</v>
      </c>
      <c r="B1742" s="62" t="s">
        <v>313</v>
      </c>
      <c r="C1742" s="62" t="s">
        <v>340</v>
      </c>
      <c r="D1742" s="69" t="s">
        <v>1411</v>
      </c>
    </row>
    <row r="1743" spans="1:4">
      <c r="A1743" s="63">
        <v>1742</v>
      </c>
      <c r="B1743" s="62" t="s">
        <v>310</v>
      </c>
      <c r="C1743" s="62" t="s">
        <v>341</v>
      </c>
      <c r="D1743" s="69" t="s">
        <v>1412</v>
      </c>
    </row>
    <row r="1744" spans="1:4">
      <c r="A1744" s="63">
        <v>1743</v>
      </c>
      <c r="B1744" s="62" t="s">
        <v>327</v>
      </c>
      <c r="C1744" s="62" t="s">
        <v>340</v>
      </c>
      <c r="D1744" s="69" t="s">
        <v>1413</v>
      </c>
    </row>
    <row r="1745" spans="1:4">
      <c r="A1745" s="63">
        <v>1744</v>
      </c>
      <c r="B1745" s="62" t="s">
        <v>313</v>
      </c>
      <c r="C1745" s="62" t="s">
        <v>340</v>
      </c>
      <c r="D1745" s="69" t="s">
        <v>1414</v>
      </c>
    </row>
    <row r="1746" spans="1:4">
      <c r="A1746" s="63">
        <v>1745</v>
      </c>
      <c r="B1746" s="62" t="s">
        <v>313</v>
      </c>
      <c r="C1746" s="62" t="s">
        <v>340</v>
      </c>
      <c r="D1746" s="69" t="s">
        <v>1415</v>
      </c>
    </row>
    <row r="1747" spans="1:4">
      <c r="A1747" s="63">
        <v>1746</v>
      </c>
      <c r="B1747" s="62" t="s">
        <v>308</v>
      </c>
      <c r="C1747" s="62" t="s">
        <v>340</v>
      </c>
      <c r="D1747" s="69" t="s">
        <v>1416</v>
      </c>
    </row>
    <row r="1748" spans="1:4" ht="28.8">
      <c r="A1748" s="63">
        <v>1747</v>
      </c>
      <c r="B1748" s="62" t="s">
        <v>336</v>
      </c>
      <c r="C1748" s="62" t="s">
        <v>340</v>
      </c>
      <c r="D1748" s="69" t="s">
        <v>1416</v>
      </c>
    </row>
    <row r="1749" spans="1:4">
      <c r="A1749" s="63">
        <v>1748</v>
      </c>
      <c r="B1749" s="62" t="s">
        <v>314</v>
      </c>
      <c r="C1749" s="62" t="s">
        <v>340</v>
      </c>
      <c r="D1749" s="69" t="s">
        <v>1417</v>
      </c>
    </row>
    <row r="1750" spans="1:4">
      <c r="A1750" s="63">
        <v>1749</v>
      </c>
      <c r="B1750" s="62" t="s">
        <v>314</v>
      </c>
      <c r="C1750" s="62" t="s">
        <v>340</v>
      </c>
      <c r="D1750" s="69" t="s">
        <v>1417</v>
      </c>
    </row>
    <row r="1751" spans="1:4">
      <c r="A1751" s="63">
        <v>1750</v>
      </c>
      <c r="B1751" s="62" t="s">
        <v>313</v>
      </c>
      <c r="C1751" s="62" t="s">
        <v>340</v>
      </c>
      <c r="D1751" s="69" t="s">
        <v>1418</v>
      </c>
    </row>
    <row r="1752" spans="1:4">
      <c r="A1752" s="63">
        <v>1751</v>
      </c>
      <c r="B1752" s="62" t="s">
        <v>314</v>
      </c>
      <c r="C1752" s="62" t="s">
        <v>341</v>
      </c>
      <c r="D1752" s="69" t="s">
        <v>1419</v>
      </c>
    </row>
    <row r="1753" spans="1:4">
      <c r="A1753" s="63">
        <v>1752</v>
      </c>
      <c r="B1753" s="62" t="s">
        <v>313</v>
      </c>
      <c r="C1753" s="62" t="s">
        <v>340</v>
      </c>
      <c r="D1753" s="69" t="s">
        <v>1420</v>
      </c>
    </row>
    <row r="1754" spans="1:4">
      <c r="A1754" s="63">
        <v>1753</v>
      </c>
      <c r="B1754" s="62" t="s">
        <v>321</v>
      </c>
      <c r="C1754" s="62" t="s">
        <v>340</v>
      </c>
      <c r="D1754" s="69" t="s">
        <v>1421</v>
      </c>
    </row>
    <row r="1755" spans="1:4">
      <c r="A1755" s="63">
        <v>1754</v>
      </c>
      <c r="B1755" s="62" t="s">
        <v>321</v>
      </c>
      <c r="C1755" s="62" t="s">
        <v>340</v>
      </c>
      <c r="D1755" s="69" t="s">
        <v>1422</v>
      </c>
    </row>
    <row r="1756" spans="1:4">
      <c r="A1756" s="63">
        <v>1755</v>
      </c>
      <c r="B1756" s="62" t="s">
        <v>314</v>
      </c>
      <c r="C1756" s="62" t="s">
        <v>340</v>
      </c>
      <c r="D1756" s="69" t="s">
        <v>1422</v>
      </c>
    </row>
    <row r="1757" spans="1:4">
      <c r="A1757" s="63">
        <v>1756</v>
      </c>
      <c r="B1757" s="62" t="s">
        <v>308</v>
      </c>
      <c r="C1757" s="62" t="s">
        <v>340</v>
      </c>
      <c r="D1757" s="69" t="s">
        <v>1423</v>
      </c>
    </row>
    <row r="1758" spans="1:4" ht="28.8">
      <c r="A1758" s="63">
        <v>1757</v>
      </c>
      <c r="B1758" s="62" t="s">
        <v>311</v>
      </c>
      <c r="C1758" s="62" t="s">
        <v>340</v>
      </c>
      <c r="D1758" s="69" t="s">
        <v>1423</v>
      </c>
    </row>
    <row r="1759" spans="1:4">
      <c r="A1759" s="63">
        <v>1758</v>
      </c>
      <c r="B1759" s="62" t="s">
        <v>335</v>
      </c>
      <c r="C1759" s="62" t="s">
        <v>340</v>
      </c>
      <c r="D1759" s="69" t="s">
        <v>1424</v>
      </c>
    </row>
    <row r="1760" spans="1:4">
      <c r="A1760" s="63">
        <v>1759</v>
      </c>
      <c r="B1760" s="62" t="s">
        <v>313</v>
      </c>
      <c r="C1760" s="62" t="s">
        <v>340</v>
      </c>
      <c r="D1760" s="69" t="s">
        <v>1424</v>
      </c>
    </row>
    <row r="1761" spans="1:4">
      <c r="A1761" s="63">
        <v>1760</v>
      </c>
      <c r="B1761" s="62" t="s">
        <v>314</v>
      </c>
      <c r="C1761" s="62" t="s">
        <v>340</v>
      </c>
      <c r="D1761" s="69" t="s">
        <v>1424</v>
      </c>
    </row>
    <row r="1762" spans="1:4">
      <c r="A1762" s="63">
        <v>1761</v>
      </c>
      <c r="B1762" s="62" t="s">
        <v>310</v>
      </c>
      <c r="C1762" s="62" t="s">
        <v>340</v>
      </c>
      <c r="D1762" s="69" t="s">
        <v>1424</v>
      </c>
    </row>
    <row r="1763" spans="1:4">
      <c r="A1763" s="63">
        <v>1762</v>
      </c>
      <c r="B1763" s="62" t="s">
        <v>310</v>
      </c>
      <c r="C1763" s="62" t="s">
        <v>341</v>
      </c>
      <c r="D1763" s="69" t="s">
        <v>1425</v>
      </c>
    </row>
    <row r="1764" spans="1:4">
      <c r="A1764" s="63">
        <v>1763</v>
      </c>
      <c r="B1764" s="62" t="s">
        <v>308</v>
      </c>
      <c r="C1764" s="62" t="s">
        <v>340</v>
      </c>
      <c r="D1764" s="69" t="s">
        <v>1426</v>
      </c>
    </row>
    <row r="1765" spans="1:4">
      <c r="A1765" s="63">
        <v>1764</v>
      </c>
      <c r="B1765" s="62" t="s">
        <v>314</v>
      </c>
      <c r="C1765" s="62" t="s">
        <v>340</v>
      </c>
      <c r="D1765" s="69" t="s">
        <v>1427</v>
      </c>
    </row>
    <row r="1766" spans="1:4">
      <c r="A1766" s="63">
        <v>1765</v>
      </c>
      <c r="B1766" s="62" t="s">
        <v>309</v>
      </c>
      <c r="C1766" s="62" t="s">
        <v>340</v>
      </c>
      <c r="D1766" s="69" t="s">
        <v>1428</v>
      </c>
    </row>
    <row r="1767" spans="1:4">
      <c r="A1767" s="63">
        <v>1766</v>
      </c>
      <c r="B1767" s="62" t="s">
        <v>314</v>
      </c>
      <c r="C1767" s="62" t="s">
        <v>340</v>
      </c>
      <c r="D1767" s="69" t="s">
        <v>1429</v>
      </c>
    </row>
    <row r="1768" spans="1:4">
      <c r="A1768" s="63">
        <v>1767</v>
      </c>
      <c r="B1768" s="62" t="s">
        <v>313</v>
      </c>
      <c r="C1768" s="62" t="s">
        <v>340</v>
      </c>
      <c r="D1768" s="69" t="s">
        <v>1429</v>
      </c>
    </row>
    <row r="1769" spans="1:4">
      <c r="A1769" s="63">
        <v>1768</v>
      </c>
      <c r="B1769" s="62" t="s">
        <v>314</v>
      </c>
      <c r="C1769" s="62" t="s">
        <v>340</v>
      </c>
      <c r="D1769" s="69" t="s">
        <v>1429</v>
      </c>
    </row>
    <row r="1770" spans="1:4" ht="28.8">
      <c r="A1770" s="63">
        <v>1769</v>
      </c>
      <c r="B1770" s="62" t="s">
        <v>311</v>
      </c>
      <c r="C1770" s="62" t="s">
        <v>340</v>
      </c>
      <c r="D1770" s="69" t="s">
        <v>1430</v>
      </c>
    </row>
    <row r="1771" spans="1:4">
      <c r="A1771" s="63">
        <v>1770</v>
      </c>
      <c r="B1771" s="62" t="s">
        <v>327</v>
      </c>
      <c r="C1771" s="62" t="s">
        <v>340</v>
      </c>
      <c r="D1771" s="69" t="s">
        <v>1431</v>
      </c>
    </row>
    <row r="1772" spans="1:4">
      <c r="A1772" s="63">
        <v>1771</v>
      </c>
      <c r="B1772" s="62" t="s">
        <v>313</v>
      </c>
      <c r="C1772" s="62" t="s">
        <v>340</v>
      </c>
      <c r="D1772" s="69" t="s">
        <v>1431</v>
      </c>
    </row>
    <row r="1773" spans="1:4">
      <c r="A1773" s="63">
        <v>1772</v>
      </c>
      <c r="B1773" s="62" t="s">
        <v>316</v>
      </c>
      <c r="C1773" s="62" t="s">
        <v>341</v>
      </c>
      <c r="D1773" s="69" t="s">
        <v>1432</v>
      </c>
    </row>
    <row r="1774" spans="1:4" ht="28.8">
      <c r="A1774" s="63">
        <v>1773</v>
      </c>
      <c r="B1774" s="62" t="s">
        <v>311</v>
      </c>
      <c r="C1774" s="62" t="s">
        <v>340</v>
      </c>
      <c r="D1774" s="69" t="s">
        <v>1433</v>
      </c>
    </row>
    <row r="1775" spans="1:4">
      <c r="A1775" s="63">
        <v>1774</v>
      </c>
      <c r="B1775" s="62" t="s">
        <v>310</v>
      </c>
      <c r="C1775" s="62" t="s">
        <v>340</v>
      </c>
      <c r="D1775" s="69" t="s">
        <v>1434</v>
      </c>
    </row>
    <row r="1776" spans="1:4">
      <c r="A1776" s="63">
        <v>1775</v>
      </c>
      <c r="B1776" s="62" t="s">
        <v>327</v>
      </c>
      <c r="C1776" s="62" t="s">
        <v>340</v>
      </c>
      <c r="D1776" s="69" t="s">
        <v>1434</v>
      </c>
    </row>
    <row r="1777" spans="1:4">
      <c r="A1777" s="63">
        <v>1776</v>
      </c>
      <c r="B1777" s="62" t="s">
        <v>313</v>
      </c>
      <c r="C1777" s="62" t="s">
        <v>340</v>
      </c>
      <c r="D1777" s="69" t="s">
        <v>1435</v>
      </c>
    </row>
    <row r="1778" spans="1:4" ht="28.8">
      <c r="A1778" s="63">
        <v>1777</v>
      </c>
      <c r="B1778" s="62" t="s">
        <v>329</v>
      </c>
      <c r="C1778" s="62" t="s">
        <v>340</v>
      </c>
      <c r="D1778" s="69" t="s">
        <v>1436</v>
      </c>
    </row>
    <row r="1779" spans="1:4" ht="28.8">
      <c r="A1779" s="63">
        <v>1778</v>
      </c>
      <c r="B1779" s="62" t="s">
        <v>329</v>
      </c>
      <c r="C1779" s="62" t="s">
        <v>340</v>
      </c>
      <c r="D1779" s="69" t="s">
        <v>1437</v>
      </c>
    </row>
    <row r="1780" spans="1:4" ht="28.8">
      <c r="A1780" s="63">
        <v>1779</v>
      </c>
      <c r="B1780" s="62" t="s">
        <v>329</v>
      </c>
      <c r="C1780" s="62" t="s">
        <v>341</v>
      </c>
      <c r="D1780" s="69" t="s">
        <v>1438</v>
      </c>
    </row>
    <row r="1781" spans="1:4">
      <c r="A1781" s="63">
        <v>1780</v>
      </c>
      <c r="B1781" s="62" t="s">
        <v>313</v>
      </c>
      <c r="C1781" s="62" t="s">
        <v>340</v>
      </c>
      <c r="D1781" s="69" t="s">
        <v>1438</v>
      </c>
    </row>
    <row r="1782" spans="1:4">
      <c r="A1782" s="63">
        <v>1781</v>
      </c>
      <c r="B1782" s="62" t="s">
        <v>321</v>
      </c>
      <c r="C1782" s="62" t="s">
        <v>340</v>
      </c>
      <c r="D1782" s="69" t="s">
        <v>1439</v>
      </c>
    </row>
    <row r="1783" spans="1:4">
      <c r="A1783" s="63">
        <v>1782</v>
      </c>
      <c r="B1783" s="62" t="s">
        <v>309</v>
      </c>
      <c r="C1783" s="62" t="s">
        <v>340</v>
      </c>
      <c r="D1783" s="69" t="s">
        <v>1440</v>
      </c>
    </row>
    <row r="1784" spans="1:4" ht="28.8">
      <c r="A1784" s="63">
        <v>1783</v>
      </c>
      <c r="B1784" s="62" t="s">
        <v>329</v>
      </c>
      <c r="C1784" s="62" t="s">
        <v>340</v>
      </c>
      <c r="D1784" s="69" t="s">
        <v>1441</v>
      </c>
    </row>
    <row r="1785" spans="1:4">
      <c r="A1785" s="63">
        <v>1784</v>
      </c>
      <c r="B1785" s="62" t="s">
        <v>313</v>
      </c>
      <c r="C1785" s="62" t="s">
        <v>340</v>
      </c>
      <c r="D1785" s="69" t="s">
        <v>1441</v>
      </c>
    </row>
    <row r="1786" spans="1:4">
      <c r="A1786" s="63">
        <v>1785</v>
      </c>
      <c r="B1786" s="62" t="s">
        <v>309</v>
      </c>
      <c r="C1786" s="62" t="s">
        <v>340</v>
      </c>
      <c r="D1786" s="69" t="s">
        <v>1441</v>
      </c>
    </row>
    <row r="1787" spans="1:4" ht="28.8">
      <c r="A1787" s="63">
        <v>1786</v>
      </c>
      <c r="B1787" s="62" t="s">
        <v>311</v>
      </c>
      <c r="C1787" s="62" t="s">
        <v>340</v>
      </c>
      <c r="D1787" s="69" t="s">
        <v>1442</v>
      </c>
    </row>
    <row r="1788" spans="1:4" ht="28.8">
      <c r="A1788" s="63">
        <v>1787</v>
      </c>
      <c r="B1788" s="62" t="s">
        <v>311</v>
      </c>
      <c r="C1788" s="62" t="s">
        <v>341</v>
      </c>
      <c r="D1788" s="69" t="s">
        <v>1442</v>
      </c>
    </row>
    <row r="1789" spans="1:4">
      <c r="A1789" s="63">
        <v>1788</v>
      </c>
      <c r="B1789" s="62" t="s">
        <v>313</v>
      </c>
      <c r="C1789" s="62" t="s">
        <v>340</v>
      </c>
      <c r="D1789" s="69" t="s">
        <v>1443</v>
      </c>
    </row>
    <row r="1790" spans="1:4">
      <c r="A1790" s="63">
        <v>1789</v>
      </c>
      <c r="B1790" s="62" t="s">
        <v>309</v>
      </c>
      <c r="C1790" s="62" t="s">
        <v>340</v>
      </c>
      <c r="D1790" s="69" t="s">
        <v>1444</v>
      </c>
    </row>
    <row r="1791" spans="1:4">
      <c r="A1791" s="63">
        <v>1790</v>
      </c>
      <c r="B1791" s="62" t="s">
        <v>313</v>
      </c>
      <c r="C1791" s="62" t="s">
        <v>340</v>
      </c>
      <c r="D1791" s="69" t="s">
        <v>1445</v>
      </c>
    </row>
    <row r="1792" spans="1:4">
      <c r="A1792" s="63">
        <v>1791</v>
      </c>
      <c r="B1792" s="62" t="s">
        <v>327</v>
      </c>
      <c r="C1792" s="62" t="s">
        <v>341</v>
      </c>
      <c r="D1792" s="69" t="s">
        <v>1445</v>
      </c>
    </row>
    <row r="1793" spans="1:4">
      <c r="A1793" s="63">
        <v>1792</v>
      </c>
      <c r="B1793" s="62" t="s">
        <v>327</v>
      </c>
      <c r="C1793" s="62" t="s">
        <v>340</v>
      </c>
      <c r="D1793" s="69" t="s">
        <v>1446</v>
      </c>
    </row>
    <row r="1794" spans="1:4">
      <c r="A1794" s="63">
        <v>1793</v>
      </c>
      <c r="B1794" s="62" t="s">
        <v>309</v>
      </c>
      <c r="C1794" s="62" t="s">
        <v>340</v>
      </c>
      <c r="D1794" s="69" t="s">
        <v>1447</v>
      </c>
    </row>
    <row r="1795" spans="1:4">
      <c r="A1795" s="63">
        <v>1794</v>
      </c>
      <c r="B1795" s="62" t="s">
        <v>309</v>
      </c>
      <c r="C1795" s="62" t="s">
        <v>340</v>
      </c>
      <c r="D1795" s="69" t="s">
        <v>1447</v>
      </c>
    </row>
    <row r="1796" spans="1:4">
      <c r="A1796" s="63">
        <v>1795</v>
      </c>
      <c r="B1796" s="62" t="s">
        <v>313</v>
      </c>
      <c r="C1796" s="62" t="s">
        <v>340</v>
      </c>
      <c r="D1796" s="69" t="s">
        <v>1447</v>
      </c>
    </row>
    <row r="1797" spans="1:4" ht="28.8">
      <c r="A1797" s="63">
        <v>1796</v>
      </c>
      <c r="B1797" s="62" t="s">
        <v>311</v>
      </c>
      <c r="C1797" s="62" t="s">
        <v>341</v>
      </c>
      <c r="D1797" s="69" t="s">
        <v>1448</v>
      </c>
    </row>
    <row r="1798" spans="1:4">
      <c r="A1798" s="63">
        <v>1797</v>
      </c>
      <c r="B1798" s="62" t="s">
        <v>309</v>
      </c>
      <c r="C1798" s="62" t="s">
        <v>340</v>
      </c>
      <c r="D1798" s="69" t="s">
        <v>1448</v>
      </c>
    </row>
    <row r="1799" spans="1:4">
      <c r="A1799" s="63">
        <v>1798</v>
      </c>
      <c r="B1799" s="62" t="s">
        <v>310</v>
      </c>
      <c r="C1799" s="62" t="s">
        <v>340</v>
      </c>
      <c r="D1799" s="69" t="s">
        <v>1449</v>
      </c>
    </row>
    <row r="1800" spans="1:4">
      <c r="A1800" s="63">
        <v>1799</v>
      </c>
      <c r="B1800" s="62" t="s">
        <v>313</v>
      </c>
      <c r="C1800" s="62" t="s">
        <v>340</v>
      </c>
      <c r="D1800" s="69" t="s">
        <v>1450</v>
      </c>
    </row>
    <row r="1801" spans="1:4">
      <c r="A1801" s="63">
        <v>1800</v>
      </c>
      <c r="B1801" s="62" t="s">
        <v>310</v>
      </c>
      <c r="C1801" s="62" t="s">
        <v>340</v>
      </c>
      <c r="D1801" s="69" t="s">
        <v>1451</v>
      </c>
    </row>
    <row r="1802" spans="1:4">
      <c r="A1802" s="63">
        <v>1801</v>
      </c>
      <c r="B1802" s="62" t="s">
        <v>327</v>
      </c>
      <c r="C1802" s="62" t="s">
        <v>340</v>
      </c>
      <c r="D1802" s="69" t="s">
        <v>1451</v>
      </c>
    </row>
    <row r="1803" spans="1:4">
      <c r="A1803" s="63">
        <v>1802</v>
      </c>
      <c r="B1803" s="62" t="s">
        <v>327</v>
      </c>
      <c r="C1803" s="62" t="s">
        <v>340</v>
      </c>
      <c r="D1803" s="69" t="s">
        <v>1452</v>
      </c>
    </row>
    <row r="1804" spans="1:4">
      <c r="A1804" s="63">
        <v>1803</v>
      </c>
      <c r="B1804" s="62" t="s">
        <v>309</v>
      </c>
      <c r="C1804" s="62" t="s">
        <v>340</v>
      </c>
      <c r="D1804" s="69" t="s">
        <v>1453</v>
      </c>
    </row>
    <row r="1805" spans="1:4">
      <c r="A1805" s="63">
        <v>1804</v>
      </c>
      <c r="B1805" s="62" t="s">
        <v>310</v>
      </c>
      <c r="C1805" s="62" t="s">
        <v>340</v>
      </c>
      <c r="D1805" s="69" t="s">
        <v>1454</v>
      </c>
    </row>
    <row r="1806" spans="1:4">
      <c r="A1806" s="63">
        <v>1805</v>
      </c>
      <c r="B1806" s="62" t="s">
        <v>310</v>
      </c>
      <c r="C1806" s="62" t="s">
        <v>340</v>
      </c>
      <c r="D1806" s="69" t="s">
        <v>1455</v>
      </c>
    </row>
    <row r="1807" spans="1:4">
      <c r="A1807" s="63">
        <v>1806</v>
      </c>
      <c r="B1807" s="62" t="s">
        <v>309</v>
      </c>
      <c r="C1807" s="62" t="s">
        <v>340</v>
      </c>
      <c r="D1807" s="69" t="s">
        <v>1456</v>
      </c>
    </row>
    <row r="1808" spans="1:4">
      <c r="A1808" s="63">
        <v>1807</v>
      </c>
      <c r="B1808" s="62" t="s">
        <v>310</v>
      </c>
      <c r="C1808" s="62" t="s">
        <v>340</v>
      </c>
      <c r="D1808" s="69" t="s">
        <v>1457</v>
      </c>
    </row>
    <row r="1809" spans="1:4">
      <c r="A1809" s="63">
        <v>1808</v>
      </c>
      <c r="B1809" s="62" t="s">
        <v>313</v>
      </c>
      <c r="C1809" s="62" t="s">
        <v>340</v>
      </c>
      <c r="D1809" s="69" t="s">
        <v>1458</v>
      </c>
    </row>
    <row r="1810" spans="1:4">
      <c r="A1810" s="63">
        <v>1809</v>
      </c>
      <c r="B1810" s="62" t="s">
        <v>309</v>
      </c>
      <c r="C1810" s="62" t="s">
        <v>340</v>
      </c>
      <c r="D1810" s="69" t="s">
        <v>1459</v>
      </c>
    </row>
    <row r="1811" spans="1:4">
      <c r="A1811" s="63">
        <v>1810</v>
      </c>
      <c r="B1811" s="62" t="s">
        <v>313</v>
      </c>
      <c r="C1811" s="62" t="s">
        <v>340</v>
      </c>
      <c r="D1811" s="69" t="s">
        <v>1460</v>
      </c>
    </row>
    <row r="1812" spans="1:4">
      <c r="A1812" s="63">
        <v>1811</v>
      </c>
      <c r="B1812" s="62" t="s">
        <v>310</v>
      </c>
      <c r="C1812" s="62" t="s">
        <v>340</v>
      </c>
      <c r="D1812" s="69" t="s">
        <v>1461</v>
      </c>
    </row>
    <row r="1813" spans="1:4">
      <c r="A1813" s="63">
        <v>1812</v>
      </c>
      <c r="B1813" s="62" t="s">
        <v>310</v>
      </c>
      <c r="C1813" s="62" t="s">
        <v>340</v>
      </c>
      <c r="D1813" s="69" t="s">
        <v>1462</v>
      </c>
    </row>
    <row r="1814" spans="1:4">
      <c r="A1814" s="63">
        <v>1813</v>
      </c>
      <c r="B1814" s="62" t="s">
        <v>309</v>
      </c>
      <c r="C1814" s="62" t="s">
        <v>340</v>
      </c>
      <c r="D1814" s="69" t="s">
        <v>1463</v>
      </c>
    </row>
    <row r="1815" spans="1:4">
      <c r="A1815" s="63">
        <v>1814</v>
      </c>
      <c r="B1815" s="62" t="s">
        <v>313</v>
      </c>
      <c r="C1815" s="62" t="s">
        <v>340</v>
      </c>
      <c r="D1815" s="69" t="s">
        <v>1464</v>
      </c>
    </row>
    <row r="1816" spans="1:4">
      <c r="A1816" s="63">
        <v>1815</v>
      </c>
      <c r="B1816" s="62" t="s">
        <v>327</v>
      </c>
      <c r="C1816" s="62" t="s">
        <v>340</v>
      </c>
      <c r="D1816" s="69" t="s">
        <v>1464</v>
      </c>
    </row>
    <row r="1817" spans="1:4">
      <c r="A1817" s="63">
        <v>1816</v>
      </c>
      <c r="B1817" s="62" t="s">
        <v>313</v>
      </c>
      <c r="C1817" s="62" t="s">
        <v>340</v>
      </c>
      <c r="D1817" s="69" t="s">
        <v>1464</v>
      </c>
    </row>
    <row r="1818" spans="1:4">
      <c r="A1818" s="63">
        <v>1817</v>
      </c>
      <c r="B1818" s="62" t="s">
        <v>308</v>
      </c>
      <c r="C1818" s="62" t="s">
        <v>340</v>
      </c>
      <c r="D1818" s="69" t="s">
        <v>1465</v>
      </c>
    </row>
    <row r="1819" spans="1:4">
      <c r="A1819" s="63">
        <v>1818</v>
      </c>
      <c r="B1819" s="62" t="s">
        <v>313</v>
      </c>
      <c r="C1819" s="62" t="s">
        <v>340</v>
      </c>
      <c r="D1819" s="69" t="s">
        <v>1466</v>
      </c>
    </row>
    <row r="1820" spans="1:4" ht="28.8">
      <c r="A1820" s="63">
        <v>1819</v>
      </c>
      <c r="B1820" s="62" t="s">
        <v>311</v>
      </c>
      <c r="C1820" s="62" t="s">
        <v>340</v>
      </c>
      <c r="D1820" s="69" t="s">
        <v>1467</v>
      </c>
    </row>
    <row r="1821" spans="1:4">
      <c r="A1821" s="63">
        <v>1820</v>
      </c>
      <c r="B1821" s="62" t="s">
        <v>313</v>
      </c>
      <c r="C1821" s="62" t="s">
        <v>340</v>
      </c>
      <c r="D1821" s="69" t="s">
        <v>1468</v>
      </c>
    </row>
    <row r="1822" spans="1:4">
      <c r="A1822" s="63">
        <v>1821</v>
      </c>
      <c r="B1822" s="62" t="s">
        <v>309</v>
      </c>
      <c r="C1822" s="62" t="s">
        <v>340</v>
      </c>
      <c r="D1822" s="69" t="s">
        <v>1469</v>
      </c>
    </row>
    <row r="1823" spans="1:4">
      <c r="A1823" s="63">
        <v>1822</v>
      </c>
      <c r="B1823" s="62" t="s">
        <v>309</v>
      </c>
      <c r="C1823" s="62" t="s">
        <v>340</v>
      </c>
      <c r="D1823" s="69" t="s">
        <v>1469</v>
      </c>
    </row>
    <row r="1824" spans="1:4">
      <c r="A1824" s="63">
        <v>1823</v>
      </c>
      <c r="B1824" s="62" t="s">
        <v>313</v>
      </c>
      <c r="C1824" s="62" t="s">
        <v>341</v>
      </c>
      <c r="D1824" s="69" t="s">
        <v>1470</v>
      </c>
    </row>
    <row r="1825" spans="1:4">
      <c r="A1825" s="63">
        <v>1824</v>
      </c>
      <c r="B1825" s="62" t="s">
        <v>310</v>
      </c>
      <c r="C1825" s="62" t="s">
        <v>340</v>
      </c>
      <c r="D1825" s="69" t="s">
        <v>1470</v>
      </c>
    </row>
    <row r="1826" spans="1:4">
      <c r="A1826" s="63">
        <v>1825</v>
      </c>
      <c r="B1826" s="62" t="s">
        <v>335</v>
      </c>
      <c r="C1826" s="62" t="s">
        <v>340</v>
      </c>
      <c r="D1826" s="69" t="s">
        <v>1471</v>
      </c>
    </row>
    <row r="1827" spans="1:4" ht="28.8">
      <c r="A1827" s="63">
        <v>1826</v>
      </c>
      <c r="B1827" s="62" t="s">
        <v>311</v>
      </c>
      <c r="C1827" s="62" t="s">
        <v>340</v>
      </c>
      <c r="D1827" s="69" t="s">
        <v>1472</v>
      </c>
    </row>
    <row r="1828" spans="1:4">
      <c r="A1828" s="63">
        <v>1827</v>
      </c>
      <c r="B1828" s="62" t="s">
        <v>309</v>
      </c>
      <c r="C1828" s="62" t="s">
        <v>340</v>
      </c>
      <c r="D1828" s="69" t="s">
        <v>1472</v>
      </c>
    </row>
    <row r="1829" spans="1:4">
      <c r="A1829" s="63">
        <v>1828</v>
      </c>
      <c r="B1829" s="62" t="s">
        <v>309</v>
      </c>
      <c r="C1829" s="62" t="s">
        <v>340</v>
      </c>
      <c r="D1829" s="69" t="s">
        <v>1472</v>
      </c>
    </row>
    <row r="1830" spans="1:4">
      <c r="A1830" s="63">
        <v>1829</v>
      </c>
      <c r="B1830" s="62" t="s">
        <v>309</v>
      </c>
      <c r="C1830" s="62" t="s">
        <v>340</v>
      </c>
      <c r="D1830" s="69" t="s">
        <v>1472</v>
      </c>
    </row>
    <row r="1831" spans="1:4">
      <c r="A1831" s="63">
        <v>1830</v>
      </c>
      <c r="B1831" s="62" t="s">
        <v>327</v>
      </c>
      <c r="C1831" s="62" t="s">
        <v>340</v>
      </c>
      <c r="D1831" s="69" t="s">
        <v>1472</v>
      </c>
    </row>
    <row r="1832" spans="1:4">
      <c r="A1832" s="63">
        <v>1831</v>
      </c>
      <c r="B1832" s="62" t="s">
        <v>308</v>
      </c>
      <c r="C1832" s="62" t="s">
        <v>340</v>
      </c>
      <c r="D1832" s="69" t="s">
        <v>1473</v>
      </c>
    </row>
    <row r="1833" spans="1:4">
      <c r="A1833" s="63">
        <v>1832</v>
      </c>
      <c r="B1833" s="62" t="s">
        <v>309</v>
      </c>
      <c r="C1833" s="62" t="s">
        <v>340</v>
      </c>
      <c r="D1833" s="69" t="s">
        <v>1473</v>
      </c>
    </row>
    <row r="1834" spans="1:4">
      <c r="A1834" s="63">
        <v>1833</v>
      </c>
      <c r="B1834" s="62" t="s">
        <v>310</v>
      </c>
      <c r="C1834" s="62" t="s">
        <v>341</v>
      </c>
      <c r="D1834" s="69" t="s">
        <v>1474</v>
      </c>
    </row>
    <row r="1835" spans="1:4">
      <c r="A1835" s="63">
        <v>1834</v>
      </c>
      <c r="B1835" s="62" t="s">
        <v>309</v>
      </c>
      <c r="C1835" s="62" t="s">
        <v>340</v>
      </c>
      <c r="D1835" s="69" t="s">
        <v>1475</v>
      </c>
    </row>
    <row r="1836" spans="1:4" ht="28.8">
      <c r="A1836" s="63">
        <v>1835</v>
      </c>
      <c r="B1836" s="62" t="s">
        <v>311</v>
      </c>
      <c r="C1836" s="62" t="s">
        <v>340</v>
      </c>
      <c r="D1836" s="69" t="s">
        <v>1476</v>
      </c>
    </row>
    <row r="1837" spans="1:4">
      <c r="A1837" s="63">
        <v>1836</v>
      </c>
      <c r="B1837" s="62" t="s">
        <v>310</v>
      </c>
      <c r="C1837" s="62" t="s">
        <v>340</v>
      </c>
      <c r="D1837" s="69" t="s">
        <v>1477</v>
      </c>
    </row>
    <row r="1838" spans="1:4">
      <c r="A1838" s="63">
        <v>1837</v>
      </c>
      <c r="B1838" s="62" t="s">
        <v>313</v>
      </c>
      <c r="C1838" s="62" t="s">
        <v>340</v>
      </c>
      <c r="D1838" s="69" t="s">
        <v>1478</v>
      </c>
    </row>
    <row r="1839" spans="1:4">
      <c r="A1839" s="63">
        <v>1838</v>
      </c>
      <c r="B1839" s="62" t="s">
        <v>313</v>
      </c>
      <c r="C1839" s="62" t="s">
        <v>340</v>
      </c>
      <c r="D1839" s="69" t="s">
        <v>1479</v>
      </c>
    </row>
    <row r="1840" spans="1:4">
      <c r="A1840" s="63">
        <v>1839</v>
      </c>
      <c r="B1840" s="62" t="s">
        <v>313</v>
      </c>
      <c r="C1840" s="62" t="s">
        <v>341</v>
      </c>
      <c r="D1840" s="69" t="s">
        <v>1480</v>
      </c>
    </row>
    <row r="1841" spans="1:4" ht="28.8">
      <c r="A1841" s="63">
        <v>1840</v>
      </c>
      <c r="B1841" s="62" t="s">
        <v>329</v>
      </c>
      <c r="C1841" s="62" t="s">
        <v>340</v>
      </c>
      <c r="D1841" s="69" t="s">
        <v>1481</v>
      </c>
    </row>
    <row r="1842" spans="1:4">
      <c r="A1842" s="63">
        <v>1841</v>
      </c>
      <c r="B1842" s="62" t="s">
        <v>310</v>
      </c>
      <c r="C1842" s="62" t="s">
        <v>340</v>
      </c>
      <c r="D1842" s="69" t="s">
        <v>1482</v>
      </c>
    </row>
    <row r="1843" spans="1:4">
      <c r="A1843" s="63">
        <v>1842</v>
      </c>
      <c r="B1843" s="62" t="s">
        <v>313</v>
      </c>
      <c r="C1843" s="62" t="s">
        <v>340</v>
      </c>
      <c r="D1843" s="69" t="s">
        <v>1483</v>
      </c>
    </row>
    <row r="1844" spans="1:4">
      <c r="A1844" s="63">
        <v>1843</v>
      </c>
      <c r="B1844" s="62" t="s">
        <v>313</v>
      </c>
      <c r="C1844" s="62" t="s">
        <v>340</v>
      </c>
      <c r="D1844" s="69" t="s">
        <v>1483</v>
      </c>
    </row>
    <row r="1845" spans="1:4">
      <c r="A1845" s="63">
        <v>1844</v>
      </c>
      <c r="B1845" s="62" t="s">
        <v>313</v>
      </c>
      <c r="C1845" s="62" t="s">
        <v>340</v>
      </c>
      <c r="D1845" s="69" t="s">
        <v>1484</v>
      </c>
    </row>
    <row r="1846" spans="1:4">
      <c r="A1846" s="63">
        <v>1845</v>
      </c>
      <c r="B1846" s="62" t="s">
        <v>309</v>
      </c>
      <c r="C1846" s="62" t="s">
        <v>340</v>
      </c>
      <c r="D1846" s="69" t="s">
        <v>1485</v>
      </c>
    </row>
    <row r="1847" spans="1:4" ht="28.8">
      <c r="A1847" s="63">
        <v>1846</v>
      </c>
      <c r="B1847" s="62" t="s">
        <v>329</v>
      </c>
      <c r="C1847" s="62" t="s">
        <v>340</v>
      </c>
      <c r="D1847" s="69" t="s">
        <v>1486</v>
      </c>
    </row>
    <row r="1848" spans="1:4">
      <c r="A1848" s="63">
        <v>1847</v>
      </c>
      <c r="B1848" s="62" t="s">
        <v>313</v>
      </c>
      <c r="C1848" s="62" t="s">
        <v>340</v>
      </c>
      <c r="D1848" s="69" t="s">
        <v>1487</v>
      </c>
    </row>
    <row r="1849" spans="1:4" ht="28.8">
      <c r="A1849" s="63">
        <v>1848</v>
      </c>
      <c r="B1849" s="62" t="s">
        <v>329</v>
      </c>
      <c r="C1849" s="62" t="s">
        <v>340</v>
      </c>
      <c r="D1849" s="69" t="s">
        <v>1488</v>
      </c>
    </row>
    <row r="1850" spans="1:4">
      <c r="A1850" s="63">
        <v>1849</v>
      </c>
      <c r="B1850" s="62" t="s">
        <v>310</v>
      </c>
      <c r="C1850" s="62" t="s">
        <v>340</v>
      </c>
      <c r="D1850" s="69" t="s">
        <v>1489</v>
      </c>
    </row>
    <row r="1851" spans="1:4">
      <c r="A1851" s="63">
        <v>1850</v>
      </c>
      <c r="B1851" s="62" t="s">
        <v>310</v>
      </c>
      <c r="C1851" s="62" t="s">
        <v>340</v>
      </c>
      <c r="D1851" s="69" t="s">
        <v>1490</v>
      </c>
    </row>
    <row r="1852" spans="1:4">
      <c r="A1852" s="63">
        <v>1851</v>
      </c>
      <c r="B1852" s="62" t="s">
        <v>308</v>
      </c>
      <c r="C1852" s="62" t="s">
        <v>340</v>
      </c>
      <c r="D1852" s="69" t="s">
        <v>1491</v>
      </c>
    </row>
    <row r="1853" spans="1:4" ht="28.8">
      <c r="A1853" s="63">
        <v>1852</v>
      </c>
      <c r="B1853" s="62" t="s">
        <v>329</v>
      </c>
      <c r="C1853" s="62" t="s">
        <v>340</v>
      </c>
      <c r="D1853" s="69" t="s">
        <v>1492</v>
      </c>
    </row>
    <row r="1854" spans="1:4">
      <c r="A1854" s="63">
        <v>1853</v>
      </c>
      <c r="B1854" s="62" t="s">
        <v>310</v>
      </c>
      <c r="C1854" s="62" t="s">
        <v>340</v>
      </c>
      <c r="D1854" s="69" t="s">
        <v>1493</v>
      </c>
    </row>
    <row r="1855" spans="1:4">
      <c r="A1855" s="63">
        <v>1854</v>
      </c>
      <c r="B1855" s="62" t="s">
        <v>309</v>
      </c>
      <c r="C1855" s="62" t="s">
        <v>340</v>
      </c>
      <c r="D1855" s="69" t="s">
        <v>1493</v>
      </c>
    </row>
    <row r="1856" spans="1:4" ht="28.8">
      <c r="A1856" s="63">
        <v>1855</v>
      </c>
      <c r="B1856" s="62" t="s">
        <v>329</v>
      </c>
      <c r="C1856" s="62" t="s">
        <v>340</v>
      </c>
      <c r="D1856" s="69" t="s">
        <v>1494</v>
      </c>
    </row>
    <row r="1857" spans="1:4">
      <c r="A1857" s="63">
        <v>1856</v>
      </c>
      <c r="B1857" s="62" t="s">
        <v>314</v>
      </c>
      <c r="C1857" s="62" t="s">
        <v>341</v>
      </c>
      <c r="D1857" s="69" t="s">
        <v>1495</v>
      </c>
    </row>
    <row r="1858" spans="1:4">
      <c r="A1858" s="63">
        <v>1857</v>
      </c>
      <c r="B1858" s="62" t="s">
        <v>308</v>
      </c>
      <c r="C1858" s="62" t="s">
        <v>340</v>
      </c>
      <c r="D1858" s="69" t="s">
        <v>1496</v>
      </c>
    </row>
    <row r="1859" spans="1:4" ht="28.8">
      <c r="A1859" s="63">
        <v>1858</v>
      </c>
      <c r="B1859" s="62" t="s">
        <v>311</v>
      </c>
      <c r="C1859" s="62" t="s">
        <v>340</v>
      </c>
      <c r="D1859" s="69" t="s">
        <v>1497</v>
      </c>
    </row>
    <row r="1860" spans="1:4">
      <c r="A1860" s="63">
        <v>1859</v>
      </c>
      <c r="B1860" s="62" t="s">
        <v>313</v>
      </c>
      <c r="C1860" s="62" t="s">
        <v>340</v>
      </c>
      <c r="D1860" s="69" t="s">
        <v>1498</v>
      </c>
    </row>
    <row r="1861" spans="1:4">
      <c r="A1861" s="63">
        <v>1860</v>
      </c>
      <c r="B1861" s="62" t="s">
        <v>308</v>
      </c>
      <c r="C1861" s="62" t="s">
        <v>340</v>
      </c>
      <c r="D1861" s="69" t="s">
        <v>1498</v>
      </c>
    </row>
    <row r="1862" spans="1:4" ht="28.8">
      <c r="A1862" s="63">
        <v>1861</v>
      </c>
      <c r="B1862" s="62" t="s">
        <v>311</v>
      </c>
      <c r="C1862" s="62" t="s">
        <v>340</v>
      </c>
      <c r="D1862" s="69" t="s">
        <v>1499</v>
      </c>
    </row>
    <row r="1863" spans="1:4" ht="28.8">
      <c r="A1863" s="63">
        <v>1862</v>
      </c>
      <c r="B1863" s="62" t="s">
        <v>329</v>
      </c>
      <c r="C1863" s="62" t="s">
        <v>340</v>
      </c>
      <c r="D1863" s="69" t="s">
        <v>1499</v>
      </c>
    </row>
    <row r="1864" spans="1:4">
      <c r="A1864" s="63">
        <v>1863</v>
      </c>
      <c r="B1864" s="62" t="s">
        <v>327</v>
      </c>
      <c r="C1864" s="62" t="s">
        <v>340</v>
      </c>
      <c r="D1864" s="69" t="s">
        <v>1500</v>
      </c>
    </row>
    <row r="1865" spans="1:4" ht="28.8">
      <c r="A1865" s="63">
        <v>1864</v>
      </c>
      <c r="B1865" s="62" t="s">
        <v>329</v>
      </c>
      <c r="C1865" s="62" t="s">
        <v>340</v>
      </c>
      <c r="D1865" s="69" t="s">
        <v>1501</v>
      </c>
    </row>
    <row r="1866" spans="1:4">
      <c r="A1866" s="63">
        <v>1865</v>
      </c>
      <c r="B1866" s="62" t="s">
        <v>313</v>
      </c>
      <c r="C1866" s="62" t="s">
        <v>340</v>
      </c>
      <c r="D1866" s="69" t="s">
        <v>1501</v>
      </c>
    </row>
    <row r="1867" spans="1:4" ht="28.8">
      <c r="A1867" s="63">
        <v>1866</v>
      </c>
      <c r="B1867" s="62" t="s">
        <v>329</v>
      </c>
      <c r="C1867" s="62" t="s">
        <v>340</v>
      </c>
      <c r="D1867" s="69" t="s">
        <v>1502</v>
      </c>
    </row>
    <row r="1868" spans="1:4">
      <c r="A1868" s="63">
        <v>1867</v>
      </c>
      <c r="B1868" s="62" t="s">
        <v>328</v>
      </c>
      <c r="C1868" s="62" t="s">
        <v>340</v>
      </c>
      <c r="D1868" s="69" t="s">
        <v>1503</v>
      </c>
    </row>
    <row r="1869" spans="1:4">
      <c r="A1869" s="63">
        <v>1868</v>
      </c>
      <c r="B1869" s="62" t="s">
        <v>310</v>
      </c>
      <c r="C1869" s="62" t="s">
        <v>79</v>
      </c>
      <c r="D1869" s="69" t="s">
        <v>1503</v>
      </c>
    </row>
    <row r="1870" spans="1:4">
      <c r="A1870" s="63">
        <v>1869</v>
      </c>
      <c r="B1870" s="62" t="s">
        <v>309</v>
      </c>
      <c r="C1870" s="62" t="s">
        <v>340</v>
      </c>
      <c r="D1870" s="69" t="s">
        <v>1504</v>
      </c>
    </row>
    <row r="1871" spans="1:4">
      <c r="A1871" s="63">
        <v>1870</v>
      </c>
      <c r="B1871" s="62" t="s">
        <v>310</v>
      </c>
      <c r="C1871" s="62" t="s">
        <v>340</v>
      </c>
      <c r="D1871" s="69" t="s">
        <v>1505</v>
      </c>
    </row>
    <row r="1872" spans="1:4">
      <c r="A1872" s="63">
        <v>1871</v>
      </c>
      <c r="B1872" s="62" t="s">
        <v>308</v>
      </c>
      <c r="C1872" s="62" t="s">
        <v>340</v>
      </c>
      <c r="D1872" s="69" t="s">
        <v>1506</v>
      </c>
    </row>
    <row r="1873" spans="1:4">
      <c r="A1873" s="63">
        <v>1872</v>
      </c>
      <c r="B1873" s="62" t="s">
        <v>313</v>
      </c>
      <c r="C1873" s="62" t="s">
        <v>340</v>
      </c>
      <c r="D1873" s="69" t="s">
        <v>1507</v>
      </c>
    </row>
    <row r="1874" spans="1:4">
      <c r="A1874" s="63">
        <v>1873</v>
      </c>
      <c r="B1874" s="62" t="s">
        <v>310</v>
      </c>
      <c r="C1874" s="62" t="s">
        <v>340</v>
      </c>
      <c r="D1874" s="69" t="s">
        <v>1508</v>
      </c>
    </row>
    <row r="1875" spans="1:4">
      <c r="A1875" s="63">
        <v>1874</v>
      </c>
      <c r="B1875" s="62" t="s">
        <v>308</v>
      </c>
      <c r="C1875" s="62" t="s">
        <v>340</v>
      </c>
      <c r="D1875" s="69" t="s">
        <v>1509</v>
      </c>
    </row>
    <row r="1876" spans="1:4">
      <c r="A1876" s="63">
        <v>1875</v>
      </c>
      <c r="B1876" s="62" t="s">
        <v>335</v>
      </c>
      <c r="C1876" s="62" t="s">
        <v>340</v>
      </c>
      <c r="D1876" s="69" t="s">
        <v>1510</v>
      </c>
    </row>
    <row r="1877" spans="1:4">
      <c r="A1877" s="63">
        <v>1876</v>
      </c>
      <c r="B1877" s="62" t="s">
        <v>308</v>
      </c>
      <c r="C1877" s="62" t="s">
        <v>340</v>
      </c>
      <c r="D1877" s="69" t="s">
        <v>1510</v>
      </c>
    </row>
    <row r="1878" spans="1:4">
      <c r="A1878" s="63">
        <v>1877</v>
      </c>
      <c r="B1878" s="62" t="s">
        <v>313</v>
      </c>
      <c r="C1878" s="62" t="s">
        <v>340</v>
      </c>
      <c r="D1878" s="69" t="s">
        <v>1511</v>
      </c>
    </row>
    <row r="1879" spans="1:4">
      <c r="A1879" s="63">
        <v>1878</v>
      </c>
      <c r="B1879" s="62" t="s">
        <v>313</v>
      </c>
      <c r="C1879" s="62" t="s">
        <v>340</v>
      </c>
      <c r="D1879" s="69" t="s">
        <v>1512</v>
      </c>
    </row>
    <row r="1880" spans="1:4">
      <c r="A1880" s="63">
        <v>1879</v>
      </c>
      <c r="B1880" s="62" t="s">
        <v>327</v>
      </c>
      <c r="C1880" s="62" t="s">
        <v>340</v>
      </c>
      <c r="D1880" s="69" t="s">
        <v>1512</v>
      </c>
    </row>
    <row r="1881" spans="1:4">
      <c r="A1881" s="63">
        <v>1880</v>
      </c>
      <c r="B1881" s="62" t="s">
        <v>309</v>
      </c>
      <c r="C1881" s="62" t="s">
        <v>340</v>
      </c>
      <c r="D1881" s="69" t="s">
        <v>1513</v>
      </c>
    </row>
    <row r="1882" spans="1:4">
      <c r="A1882" s="63">
        <v>1881</v>
      </c>
      <c r="B1882" s="62" t="s">
        <v>313</v>
      </c>
      <c r="C1882" s="62" t="s">
        <v>340</v>
      </c>
      <c r="D1882" s="69" t="s">
        <v>1513</v>
      </c>
    </row>
    <row r="1883" spans="1:4">
      <c r="A1883" s="63">
        <v>1882</v>
      </c>
      <c r="B1883" s="62" t="s">
        <v>309</v>
      </c>
      <c r="C1883" s="62" t="s">
        <v>340</v>
      </c>
      <c r="D1883" s="69" t="s">
        <v>1514</v>
      </c>
    </row>
    <row r="1884" spans="1:4">
      <c r="A1884" s="63">
        <v>1883</v>
      </c>
      <c r="B1884" s="62" t="s">
        <v>308</v>
      </c>
      <c r="C1884" s="62" t="s">
        <v>340</v>
      </c>
      <c r="D1884" s="69" t="s">
        <v>1515</v>
      </c>
    </row>
    <row r="1885" spans="1:4">
      <c r="A1885" s="63">
        <v>1884</v>
      </c>
      <c r="B1885" s="62" t="s">
        <v>309</v>
      </c>
      <c r="C1885" s="62" t="s">
        <v>340</v>
      </c>
      <c r="D1885" s="69" t="s">
        <v>1516</v>
      </c>
    </row>
    <row r="1886" spans="1:4">
      <c r="A1886" s="63">
        <v>1885</v>
      </c>
      <c r="B1886" s="62" t="s">
        <v>309</v>
      </c>
      <c r="C1886" s="62" t="s">
        <v>341</v>
      </c>
      <c r="D1886" s="69" t="s">
        <v>1517</v>
      </c>
    </row>
    <row r="1887" spans="1:4" ht="43.2">
      <c r="A1887" s="63">
        <v>1886</v>
      </c>
      <c r="B1887" s="62" t="s">
        <v>337</v>
      </c>
      <c r="C1887" s="62" t="s">
        <v>341</v>
      </c>
      <c r="D1887" s="69" t="s">
        <v>1517</v>
      </c>
    </row>
    <row r="1888" spans="1:4">
      <c r="A1888" s="63">
        <v>1887</v>
      </c>
      <c r="B1888" s="62" t="s">
        <v>313</v>
      </c>
      <c r="C1888" s="62" t="s">
        <v>340</v>
      </c>
      <c r="D1888" s="69" t="s">
        <v>1517</v>
      </c>
    </row>
    <row r="1889" spans="1:4">
      <c r="A1889" s="63">
        <v>1888</v>
      </c>
      <c r="B1889" s="62" t="s">
        <v>313</v>
      </c>
      <c r="C1889" s="62" t="s">
        <v>340</v>
      </c>
      <c r="D1889" s="69" t="s">
        <v>1517</v>
      </c>
    </row>
    <row r="1890" spans="1:4">
      <c r="A1890" s="63">
        <v>1889</v>
      </c>
      <c r="B1890" s="62" t="s">
        <v>309</v>
      </c>
      <c r="C1890" s="62" t="s">
        <v>341</v>
      </c>
      <c r="D1890" s="69" t="s">
        <v>1518</v>
      </c>
    </row>
    <row r="1891" spans="1:4">
      <c r="A1891" s="63">
        <v>1890</v>
      </c>
      <c r="B1891" s="62" t="s">
        <v>309</v>
      </c>
      <c r="C1891" s="62" t="s">
        <v>340</v>
      </c>
      <c r="D1891" s="69" t="s">
        <v>1519</v>
      </c>
    </row>
    <row r="1892" spans="1:4">
      <c r="A1892" s="63">
        <v>1891</v>
      </c>
      <c r="B1892" s="62" t="s">
        <v>309</v>
      </c>
      <c r="C1892" s="62" t="s">
        <v>340</v>
      </c>
      <c r="D1892" s="69" t="s">
        <v>1520</v>
      </c>
    </row>
    <row r="1893" spans="1:4">
      <c r="A1893" s="63">
        <v>1892</v>
      </c>
      <c r="B1893" s="62" t="s">
        <v>313</v>
      </c>
      <c r="C1893" s="62" t="s">
        <v>340</v>
      </c>
      <c r="D1893" s="69" t="s">
        <v>1521</v>
      </c>
    </row>
    <row r="1894" spans="1:4">
      <c r="A1894" s="63">
        <v>1893</v>
      </c>
      <c r="B1894" s="62" t="s">
        <v>309</v>
      </c>
      <c r="C1894" s="62" t="s">
        <v>341</v>
      </c>
      <c r="D1894" s="69" t="s">
        <v>1522</v>
      </c>
    </row>
    <row r="1895" spans="1:4">
      <c r="A1895" s="63">
        <v>1894</v>
      </c>
      <c r="B1895" s="62" t="s">
        <v>310</v>
      </c>
      <c r="C1895" s="62" t="s">
        <v>340</v>
      </c>
      <c r="D1895" s="69" t="s">
        <v>1523</v>
      </c>
    </row>
    <row r="1896" spans="1:4">
      <c r="A1896" s="63">
        <v>1895</v>
      </c>
      <c r="B1896" s="62" t="s">
        <v>310</v>
      </c>
      <c r="C1896" s="62" t="s">
        <v>340</v>
      </c>
      <c r="D1896" s="69" t="s">
        <v>1524</v>
      </c>
    </row>
    <row r="1897" spans="1:4">
      <c r="A1897" s="63">
        <v>1896</v>
      </c>
      <c r="B1897" s="62" t="s">
        <v>309</v>
      </c>
      <c r="C1897" s="62" t="s">
        <v>340</v>
      </c>
      <c r="D1897" s="69" t="s">
        <v>1525</v>
      </c>
    </row>
    <row r="1898" spans="1:4">
      <c r="A1898" s="63">
        <v>1897</v>
      </c>
      <c r="B1898" s="62" t="s">
        <v>310</v>
      </c>
      <c r="C1898" s="62" t="s">
        <v>340</v>
      </c>
      <c r="D1898" s="69" t="s">
        <v>1526</v>
      </c>
    </row>
    <row r="1899" spans="1:4">
      <c r="A1899" s="63">
        <v>1898</v>
      </c>
      <c r="B1899" s="62" t="s">
        <v>309</v>
      </c>
      <c r="C1899" s="62" t="s">
        <v>340</v>
      </c>
      <c r="D1899" s="69" t="s">
        <v>1527</v>
      </c>
    </row>
    <row r="1900" spans="1:4">
      <c r="A1900" s="63">
        <v>1899</v>
      </c>
      <c r="B1900" s="62" t="s">
        <v>308</v>
      </c>
      <c r="C1900" s="62" t="s">
        <v>340</v>
      </c>
      <c r="D1900" s="69" t="s">
        <v>1528</v>
      </c>
    </row>
    <row r="1901" spans="1:4">
      <c r="A1901" s="63">
        <v>1900</v>
      </c>
      <c r="B1901" s="62" t="s">
        <v>309</v>
      </c>
      <c r="C1901" s="62" t="s">
        <v>340</v>
      </c>
      <c r="D1901" s="69" t="s">
        <v>1528</v>
      </c>
    </row>
    <row r="1902" spans="1:4">
      <c r="A1902" s="63">
        <v>1901</v>
      </c>
      <c r="B1902" s="62" t="s">
        <v>310</v>
      </c>
      <c r="C1902" s="62" t="s">
        <v>340</v>
      </c>
      <c r="D1902" s="69" t="s">
        <v>1529</v>
      </c>
    </row>
    <row r="1903" spans="1:4">
      <c r="A1903" s="63">
        <v>1902</v>
      </c>
      <c r="B1903" s="62" t="s">
        <v>308</v>
      </c>
      <c r="C1903" s="62" t="s">
        <v>340</v>
      </c>
      <c r="D1903" s="69" t="s">
        <v>1529</v>
      </c>
    </row>
    <row r="1904" spans="1:4" ht="28.8">
      <c r="A1904" s="63">
        <v>1903</v>
      </c>
      <c r="B1904" s="62" t="s">
        <v>329</v>
      </c>
      <c r="C1904" s="62" t="s">
        <v>341</v>
      </c>
      <c r="D1904" s="69" t="s">
        <v>1530</v>
      </c>
    </row>
    <row r="1905" spans="1:4">
      <c r="A1905" s="63">
        <v>1904</v>
      </c>
      <c r="B1905" s="62" t="s">
        <v>308</v>
      </c>
      <c r="C1905" s="62" t="s">
        <v>340</v>
      </c>
      <c r="D1905" s="69" t="s">
        <v>1531</v>
      </c>
    </row>
    <row r="1906" spans="1:4">
      <c r="A1906" s="63">
        <v>1905</v>
      </c>
      <c r="B1906" s="62" t="s">
        <v>310</v>
      </c>
      <c r="C1906" s="62" t="s">
        <v>340</v>
      </c>
      <c r="D1906" s="69" t="s">
        <v>1532</v>
      </c>
    </row>
    <row r="1907" spans="1:4">
      <c r="A1907" s="63">
        <v>1906</v>
      </c>
      <c r="B1907" s="62" t="s">
        <v>310</v>
      </c>
      <c r="C1907" s="62" t="s">
        <v>340</v>
      </c>
      <c r="D1907" s="69" t="s">
        <v>1533</v>
      </c>
    </row>
    <row r="1908" spans="1:4">
      <c r="A1908" s="63">
        <v>1907</v>
      </c>
      <c r="B1908" s="62" t="s">
        <v>309</v>
      </c>
      <c r="C1908" s="62" t="s">
        <v>341</v>
      </c>
      <c r="D1908" s="69" t="s">
        <v>1534</v>
      </c>
    </row>
    <row r="1909" spans="1:4">
      <c r="A1909" s="63">
        <v>1908</v>
      </c>
      <c r="B1909" s="62" t="s">
        <v>308</v>
      </c>
      <c r="C1909" s="62" t="s">
        <v>340</v>
      </c>
      <c r="D1909" s="69" t="s">
        <v>1535</v>
      </c>
    </row>
    <row r="1910" spans="1:4">
      <c r="A1910" s="63">
        <v>1909</v>
      </c>
      <c r="B1910" s="62" t="s">
        <v>309</v>
      </c>
      <c r="C1910" s="62" t="s">
        <v>341</v>
      </c>
      <c r="D1910" s="69" t="s">
        <v>1536</v>
      </c>
    </row>
    <row r="1911" spans="1:4">
      <c r="A1911" s="63">
        <v>1910</v>
      </c>
      <c r="B1911" s="62" t="s">
        <v>309</v>
      </c>
      <c r="C1911" s="62" t="s">
        <v>340</v>
      </c>
      <c r="D1911" s="69" t="s">
        <v>1537</v>
      </c>
    </row>
    <row r="1912" spans="1:4">
      <c r="A1912" s="63">
        <v>1911</v>
      </c>
      <c r="B1912" s="62" t="s">
        <v>309</v>
      </c>
      <c r="C1912" s="62" t="s">
        <v>340</v>
      </c>
      <c r="D1912" s="69" t="s">
        <v>1538</v>
      </c>
    </row>
    <row r="1913" spans="1:4">
      <c r="A1913" s="63">
        <v>1912</v>
      </c>
      <c r="B1913" s="62" t="s">
        <v>308</v>
      </c>
      <c r="C1913" s="62" t="s">
        <v>340</v>
      </c>
      <c r="D1913" s="69" t="s">
        <v>1539</v>
      </c>
    </row>
    <row r="1914" spans="1:4">
      <c r="A1914" s="63">
        <v>1913</v>
      </c>
      <c r="B1914" s="62" t="s">
        <v>310</v>
      </c>
      <c r="C1914" s="62" t="s">
        <v>79</v>
      </c>
      <c r="D1914" s="69" t="s">
        <v>1539</v>
      </c>
    </row>
    <row r="1915" spans="1:4">
      <c r="A1915" s="63">
        <v>1914</v>
      </c>
      <c r="B1915" s="62" t="s">
        <v>310</v>
      </c>
      <c r="C1915" s="62" t="s">
        <v>340</v>
      </c>
      <c r="D1915" s="69" t="s">
        <v>1539</v>
      </c>
    </row>
    <row r="1916" spans="1:4">
      <c r="A1916" s="63">
        <v>1915</v>
      </c>
      <c r="B1916" s="62" t="s">
        <v>308</v>
      </c>
      <c r="C1916" s="62" t="s">
        <v>340</v>
      </c>
      <c r="D1916" s="69" t="s">
        <v>1540</v>
      </c>
    </row>
    <row r="1917" spans="1:4">
      <c r="A1917" s="63">
        <v>1916</v>
      </c>
      <c r="B1917" s="62" t="s">
        <v>308</v>
      </c>
      <c r="C1917" s="62" t="s">
        <v>340</v>
      </c>
      <c r="D1917" s="69" t="s">
        <v>1541</v>
      </c>
    </row>
    <row r="1918" spans="1:4">
      <c r="A1918" s="63">
        <v>1917</v>
      </c>
      <c r="B1918" s="62" t="s">
        <v>314</v>
      </c>
      <c r="C1918" s="62" t="s">
        <v>341</v>
      </c>
      <c r="D1918" s="69" t="s">
        <v>1542</v>
      </c>
    </row>
    <row r="1919" spans="1:4">
      <c r="A1919" s="63">
        <v>1918</v>
      </c>
      <c r="B1919" s="62" t="s">
        <v>308</v>
      </c>
      <c r="C1919" s="62" t="s">
        <v>340</v>
      </c>
      <c r="D1919" s="69" t="s">
        <v>1543</v>
      </c>
    </row>
    <row r="1920" spans="1:4">
      <c r="A1920" s="63">
        <v>1919</v>
      </c>
      <c r="B1920" s="62" t="s">
        <v>308</v>
      </c>
      <c r="C1920" s="62" t="s">
        <v>340</v>
      </c>
      <c r="D1920" s="69" t="s">
        <v>1544</v>
      </c>
    </row>
    <row r="1921" spans="1:4">
      <c r="A1921" s="63">
        <v>1920</v>
      </c>
      <c r="B1921" s="62" t="s">
        <v>309</v>
      </c>
      <c r="C1921" s="62" t="s">
        <v>340</v>
      </c>
      <c r="D1921" s="69" t="s">
        <v>1545</v>
      </c>
    </row>
    <row r="1922" spans="1:4">
      <c r="A1922" s="63">
        <v>1921</v>
      </c>
      <c r="B1922" s="62" t="s">
        <v>309</v>
      </c>
      <c r="C1922" s="62" t="s">
        <v>340</v>
      </c>
      <c r="D1922" s="69" t="s">
        <v>1545</v>
      </c>
    </row>
    <row r="1923" spans="1:4">
      <c r="A1923" s="63">
        <v>1922</v>
      </c>
      <c r="B1923" s="62" t="s">
        <v>308</v>
      </c>
      <c r="C1923" s="62" t="s">
        <v>340</v>
      </c>
      <c r="D1923" s="69" t="s">
        <v>1546</v>
      </c>
    </row>
    <row r="1924" spans="1:4">
      <c r="A1924" s="63">
        <v>1923</v>
      </c>
      <c r="B1924" s="62" t="s">
        <v>308</v>
      </c>
      <c r="C1924" s="62" t="s">
        <v>340</v>
      </c>
      <c r="D1924" s="69" t="s">
        <v>1546</v>
      </c>
    </row>
    <row r="1925" spans="1:4">
      <c r="A1925" s="63">
        <v>1924</v>
      </c>
      <c r="B1925" s="62" t="s">
        <v>308</v>
      </c>
      <c r="C1925" s="62" t="s">
        <v>340</v>
      </c>
      <c r="D1925" s="69" t="s">
        <v>1546</v>
      </c>
    </row>
    <row r="1926" spans="1:4">
      <c r="A1926" s="63">
        <v>1925</v>
      </c>
      <c r="B1926" s="62" t="s">
        <v>309</v>
      </c>
      <c r="C1926" s="62" t="s">
        <v>340</v>
      </c>
      <c r="D1926" s="69" t="s">
        <v>1547</v>
      </c>
    </row>
    <row r="1927" spans="1:4">
      <c r="A1927" s="63">
        <v>1926</v>
      </c>
      <c r="B1927" s="62" t="s">
        <v>309</v>
      </c>
      <c r="C1927" s="62" t="s">
        <v>340</v>
      </c>
      <c r="D1927" s="69" t="s">
        <v>1548</v>
      </c>
    </row>
    <row r="1928" spans="1:4">
      <c r="A1928" s="63">
        <v>1927</v>
      </c>
      <c r="B1928" s="62" t="s">
        <v>309</v>
      </c>
      <c r="C1928" s="62" t="s">
        <v>340</v>
      </c>
      <c r="D1928" s="69" t="s">
        <v>1549</v>
      </c>
    </row>
    <row r="1929" spans="1:4">
      <c r="A1929" s="63">
        <v>1928</v>
      </c>
      <c r="B1929" s="62" t="s">
        <v>313</v>
      </c>
      <c r="C1929" s="62" t="s">
        <v>340</v>
      </c>
      <c r="D1929" s="69" t="s">
        <v>1549</v>
      </c>
    </row>
    <row r="1930" spans="1:4">
      <c r="A1930" s="63">
        <v>1929</v>
      </c>
      <c r="B1930" s="62" t="s">
        <v>314</v>
      </c>
      <c r="C1930" s="62" t="s">
        <v>341</v>
      </c>
      <c r="D1930" s="69" t="s">
        <v>1550</v>
      </c>
    </row>
    <row r="1931" spans="1:4">
      <c r="A1931" s="63">
        <v>1930</v>
      </c>
      <c r="B1931" s="62" t="s">
        <v>310</v>
      </c>
      <c r="C1931" s="62" t="s">
        <v>340</v>
      </c>
      <c r="D1931" s="69" t="s">
        <v>1551</v>
      </c>
    </row>
    <row r="1932" spans="1:4">
      <c r="A1932" s="63">
        <v>1931</v>
      </c>
      <c r="B1932" s="62" t="s">
        <v>310</v>
      </c>
      <c r="C1932" s="62" t="s">
        <v>340</v>
      </c>
      <c r="D1932" s="69" t="s">
        <v>1552</v>
      </c>
    </row>
    <row r="1933" spans="1:4">
      <c r="A1933" s="63">
        <v>1932</v>
      </c>
      <c r="B1933" s="62" t="s">
        <v>314</v>
      </c>
      <c r="C1933" s="62" t="s">
        <v>341</v>
      </c>
      <c r="D1933" s="69" t="s">
        <v>1552</v>
      </c>
    </row>
    <row r="1934" spans="1:4">
      <c r="A1934" s="63">
        <v>1933</v>
      </c>
      <c r="B1934" s="62" t="s">
        <v>309</v>
      </c>
      <c r="C1934" s="62" t="s">
        <v>340</v>
      </c>
      <c r="D1934" s="69" t="s">
        <v>1553</v>
      </c>
    </row>
    <row r="1935" spans="1:4">
      <c r="A1935" s="63">
        <v>1934</v>
      </c>
      <c r="B1935" s="62" t="s">
        <v>309</v>
      </c>
      <c r="C1935" s="62" t="s">
        <v>340</v>
      </c>
      <c r="D1935" s="69" t="s">
        <v>1553</v>
      </c>
    </row>
    <row r="1936" spans="1:4">
      <c r="A1936" s="63">
        <v>1935</v>
      </c>
      <c r="B1936" s="62" t="s">
        <v>310</v>
      </c>
      <c r="C1936" s="62" t="s">
        <v>340</v>
      </c>
      <c r="D1936" s="69" t="s">
        <v>1554</v>
      </c>
    </row>
    <row r="1937" spans="1:4">
      <c r="A1937" s="63">
        <v>1936</v>
      </c>
      <c r="B1937" s="62" t="s">
        <v>308</v>
      </c>
      <c r="C1937" s="62" t="s">
        <v>340</v>
      </c>
      <c r="D1937" s="69" t="s">
        <v>1555</v>
      </c>
    </row>
    <row r="1938" spans="1:4">
      <c r="A1938" s="63">
        <v>1937</v>
      </c>
      <c r="B1938" s="62" t="s">
        <v>308</v>
      </c>
      <c r="C1938" s="62" t="s">
        <v>340</v>
      </c>
      <c r="D1938" s="69" t="s">
        <v>1555</v>
      </c>
    </row>
    <row r="1939" spans="1:4" ht="28.8">
      <c r="A1939" s="63">
        <v>1938</v>
      </c>
      <c r="B1939" s="62" t="s">
        <v>331</v>
      </c>
      <c r="C1939" s="62" t="s">
        <v>340</v>
      </c>
      <c r="D1939" s="69" t="s">
        <v>1556</v>
      </c>
    </row>
    <row r="1940" spans="1:4">
      <c r="A1940" s="63">
        <v>1939</v>
      </c>
      <c r="B1940" s="62" t="s">
        <v>310</v>
      </c>
      <c r="C1940" s="62" t="s">
        <v>340</v>
      </c>
      <c r="D1940" s="69" t="s">
        <v>1557</v>
      </c>
    </row>
    <row r="1941" spans="1:4">
      <c r="A1941" s="63">
        <v>1940</v>
      </c>
      <c r="B1941" s="62" t="s">
        <v>313</v>
      </c>
      <c r="C1941" s="62" t="s">
        <v>340</v>
      </c>
      <c r="D1941" s="69" t="s">
        <v>1558</v>
      </c>
    </row>
    <row r="1942" spans="1:4">
      <c r="A1942" s="63">
        <v>1941</v>
      </c>
      <c r="B1942" s="62" t="s">
        <v>313</v>
      </c>
      <c r="C1942" s="62" t="s">
        <v>340</v>
      </c>
      <c r="D1942" s="69" t="s">
        <v>1558</v>
      </c>
    </row>
    <row r="1943" spans="1:4">
      <c r="A1943" s="63">
        <v>1942</v>
      </c>
      <c r="B1943" s="62" t="s">
        <v>309</v>
      </c>
      <c r="C1943" s="62" t="s">
        <v>340</v>
      </c>
      <c r="D1943" s="69" t="s">
        <v>1558</v>
      </c>
    </row>
    <row r="1944" spans="1:4">
      <c r="A1944" s="63">
        <v>1943</v>
      </c>
      <c r="B1944" s="62" t="s">
        <v>335</v>
      </c>
      <c r="C1944" s="62" t="s">
        <v>340</v>
      </c>
      <c r="D1944" s="69" t="s">
        <v>1558</v>
      </c>
    </row>
    <row r="1945" spans="1:4">
      <c r="A1945" s="63">
        <v>1944</v>
      </c>
      <c r="B1945" s="62" t="s">
        <v>308</v>
      </c>
      <c r="C1945" s="62" t="s">
        <v>340</v>
      </c>
      <c r="D1945" s="69" t="s">
        <v>1558</v>
      </c>
    </row>
    <row r="1946" spans="1:4">
      <c r="A1946" s="63">
        <v>1945</v>
      </c>
      <c r="B1946" s="62" t="s">
        <v>313</v>
      </c>
      <c r="C1946" s="62" t="s">
        <v>340</v>
      </c>
      <c r="D1946" s="69" t="s">
        <v>1559</v>
      </c>
    </row>
    <row r="1947" spans="1:4">
      <c r="A1947" s="63">
        <v>1946</v>
      </c>
      <c r="B1947" s="62" t="s">
        <v>309</v>
      </c>
      <c r="C1947" s="62" t="s">
        <v>340</v>
      </c>
      <c r="D1947" s="69" t="s">
        <v>1560</v>
      </c>
    </row>
    <row r="1948" spans="1:4">
      <c r="A1948" s="63">
        <v>1947</v>
      </c>
      <c r="B1948" s="62" t="s">
        <v>308</v>
      </c>
      <c r="C1948" s="62" t="s">
        <v>340</v>
      </c>
      <c r="D1948" s="69" t="s">
        <v>1561</v>
      </c>
    </row>
    <row r="1949" spans="1:4" ht="28.8">
      <c r="A1949" s="63">
        <v>1948</v>
      </c>
      <c r="B1949" s="62" t="s">
        <v>329</v>
      </c>
      <c r="C1949" s="62" t="s">
        <v>340</v>
      </c>
      <c r="D1949" s="69" t="s">
        <v>1562</v>
      </c>
    </row>
    <row r="1950" spans="1:4">
      <c r="A1950" s="63">
        <v>1949</v>
      </c>
      <c r="B1950" s="62" t="s">
        <v>308</v>
      </c>
      <c r="C1950" s="62" t="s">
        <v>340</v>
      </c>
      <c r="D1950" s="69" t="s">
        <v>1563</v>
      </c>
    </row>
    <row r="1951" spans="1:4">
      <c r="A1951" s="63">
        <v>1950</v>
      </c>
      <c r="B1951" s="62" t="s">
        <v>308</v>
      </c>
      <c r="C1951" s="62" t="s">
        <v>340</v>
      </c>
      <c r="D1951" s="69" t="s">
        <v>1563</v>
      </c>
    </row>
    <row r="1952" spans="1:4">
      <c r="A1952" s="63">
        <v>1951</v>
      </c>
      <c r="B1952" s="62" t="s">
        <v>308</v>
      </c>
      <c r="C1952" s="62" t="s">
        <v>340</v>
      </c>
      <c r="D1952" s="69" t="s">
        <v>1563</v>
      </c>
    </row>
    <row r="1953" spans="1:4" ht="28.8">
      <c r="A1953" s="63">
        <v>1952</v>
      </c>
      <c r="B1953" s="62" t="s">
        <v>329</v>
      </c>
      <c r="C1953" s="62" t="s">
        <v>340</v>
      </c>
      <c r="D1953" s="69" t="s">
        <v>1564</v>
      </c>
    </row>
    <row r="1954" spans="1:4">
      <c r="A1954" s="63">
        <v>1953</v>
      </c>
      <c r="B1954" s="62" t="s">
        <v>321</v>
      </c>
      <c r="C1954" s="62" t="s">
        <v>340</v>
      </c>
      <c r="D1954" s="69" t="s">
        <v>1565</v>
      </c>
    </row>
    <row r="1955" spans="1:4">
      <c r="A1955" s="63">
        <v>1954</v>
      </c>
      <c r="B1955" s="62" t="s">
        <v>309</v>
      </c>
      <c r="C1955" s="62" t="s">
        <v>340</v>
      </c>
      <c r="D1955" s="69" t="s">
        <v>1566</v>
      </c>
    </row>
    <row r="1956" spans="1:4">
      <c r="A1956" s="63">
        <v>1955</v>
      </c>
      <c r="B1956" s="62" t="s">
        <v>327</v>
      </c>
      <c r="C1956" s="62" t="s">
        <v>340</v>
      </c>
      <c r="D1956" s="69" t="s">
        <v>1566</v>
      </c>
    </row>
    <row r="1957" spans="1:4">
      <c r="A1957" s="63">
        <v>1956</v>
      </c>
      <c r="B1957" s="62" t="s">
        <v>308</v>
      </c>
      <c r="C1957" s="62" t="s">
        <v>340</v>
      </c>
      <c r="D1957" s="69" t="s">
        <v>1566</v>
      </c>
    </row>
    <row r="1958" spans="1:4">
      <c r="A1958" s="63">
        <v>1957</v>
      </c>
      <c r="B1958" s="62" t="s">
        <v>313</v>
      </c>
      <c r="C1958" s="62" t="s">
        <v>340</v>
      </c>
      <c r="D1958" s="69" t="s">
        <v>1567</v>
      </c>
    </row>
    <row r="1959" spans="1:4">
      <c r="A1959" s="63">
        <v>1958</v>
      </c>
      <c r="B1959" s="62" t="s">
        <v>308</v>
      </c>
      <c r="C1959" s="62" t="s">
        <v>340</v>
      </c>
      <c r="D1959" s="69" t="s">
        <v>1567</v>
      </c>
    </row>
    <row r="1960" spans="1:4">
      <c r="A1960" s="63">
        <v>1959</v>
      </c>
      <c r="B1960" s="62" t="s">
        <v>310</v>
      </c>
      <c r="C1960" s="62" t="s">
        <v>340</v>
      </c>
      <c r="D1960" s="69" t="s">
        <v>1568</v>
      </c>
    </row>
    <row r="1961" spans="1:4">
      <c r="A1961" s="63">
        <v>1960</v>
      </c>
      <c r="B1961" s="62" t="s">
        <v>335</v>
      </c>
      <c r="C1961" s="62" t="s">
        <v>341</v>
      </c>
      <c r="D1961" s="69" t="s">
        <v>1569</v>
      </c>
    </row>
    <row r="1962" spans="1:4">
      <c r="A1962" s="63">
        <v>1961</v>
      </c>
      <c r="B1962" s="62" t="s">
        <v>308</v>
      </c>
      <c r="C1962" s="62" t="s">
        <v>340</v>
      </c>
      <c r="D1962" s="69" t="s">
        <v>1570</v>
      </c>
    </row>
    <row r="1963" spans="1:4">
      <c r="A1963" s="63">
        <v>1962</v>
      </c>
      <c r="B1963" s="62" t="s">
        <v>310</v>
      </c>
      <c r="C1963" s="62" t="s">
        <v>340</v>
      </c>
      <c r="D1963" s="69" t="s">
        <v>1571</v>
      </c>
    </row>
    <row r="1964" spans="1:4">
      <c r="A1964" s="63">
        <v>1963</v>
      </c>
      <c r="B1964" s="62" t="s">
        <v>310</v>
      </c>
      <c r="C1964" s="62" t="s">
        <v>340</v>
      </c>
      <c r="D1964" s="69" t="s">
        <v>1571</v>
      </c>
    </row>
    <row r="1965" spans="1:4">
      <c r="A1965" s="63">
        <v>1964</v>
      </c>
      <c r="B1965" s="62" t="s">
        <v>308</v>
      </c>
      <c r="C1965" s="62" t="s">
        <v>340</v>
      </c>
      <c r="D1965" s="69" t="s">
        <v>1572</v>
      </c>
    </row>
    <row r="1966" spans="1:4">
      <c r="A1966" s="63">
        <v>1965</v>
      </c>
      <c r="B1966" s="62" t="s">
        <v>309</v>
      </c>
      <c r="C1966" s="62" t="s">
        <v>340</v>
      </c>
      <c r="D1966" s="69" t="s">
        <v>1573</v>
      </c>
    </row>
    <row r="1967" spans="1:4">
      <c r="A1967" s="63">
        <v>1966</v>
      </c>
      <c r="B1967" s="62" t="s">
        <v>309</v>
      </c>
      <c r="C1967" s="62" t="s">
        <v>340</v>
      </c>
      <c r="D1967" s="69" t="s">
        <v>1574</v>
      </c>
    </row>
    <row r="1968" spans="1:4" ht="28.8">
      <c r="A1968" s="63">
        <v>1967</v>
      </c>
      <c r="B1968" s="62" t="s">
        <v>338</v>
      </c>
      <c r="C1968" s="62" t="s">
        <v>340</v>
      </c>
      <c r="D1968" s="69" t="s">
        <v>1574</v>
      </c>
    </row>
    <row r="1969" spans="1:4">
      <c r="A1969" s="63">
        <v>1968</v>
      </c>
      <c r="B1969" s="62" t="s">
        <v>310</v>
      </c>
      <c r="C1969" s="62" t="s">
        <v>340</v>
      </c>
      <c r="D1969" s="69" t="s">
        <v>1575</v>
      </c>
    </row>
    <row r="1970" spans="1:4">
      <c r="A1970" s="63">
        <v>1969</v>
      </c>
      <c r="B1970" s="62" t="s">
        <v>335</v>
      </c>
      <c r="C1970" s="62" t="s">
        <v>340</v>
      </c>
      <c r="D1970" s="69" t="s">
        <v>1576</v>
      </c>
    </row>
    <row r="1971" spans="1:4">
      <c r="A1971" s="63">
        <v>1970</v>
      </c>
      <c r="B1971" s="62" t="s">
        <v>313</v>
      </c>
      <c r="C1971" s="62" t="s">
        <v>340</v>
      </c>
      <c r="D1971" s="69" t="s">
        <v>1577</v>
      </c>
    </row>
    <row r="1972" spans="1:4">
      <c r="A1972" s="63">
        <v>1971</v>
      </c>
      <c r="B1972" s="62" t="s">
        <v>335</v>
      </c>
      <c r="C1972" s="62" t="s">
        <v>340</v>
      </c>
      <c r="D1972" s="69" t="s">
        <v>1578</v>
      </c>
    </row>
    <row r="1973" spans="1:4">
      <c r="A1973" s="63">
        <v>1972</v>
      </c>
      <c r="B1973" s="62" t="s">
        <v>309</v>
      </c>
      <c r="C1973" s="62" t="s">
        <v>340</v>
      </c>
      <c r="D1973" s="69" t="s">
        <v>1579</v>
      </c>
    </row>
    <row r="1974" spans="1:4">
      <c r="A1974" s="63">
        <v>1973</v>
      </c>
      <c r="B1974" s="62" t="s">
        <v>308</v>
      </c>
      <c r="C1974" s="62" t="s">
        <v>340</v>
      </c>
      <c r="D1974" s="69" t="s">
        <v>1580</v>
      </c>
    </row>
    <row r="1975" spans="1:4" ht="28.8">
      <c r="A1975" s="63">
        <v>1974</v>
      </c>
      <c r="B1975" s="62" t="s">
        <v>329</v>
      </c>
      <c r="C1975" s="62" t="s">
        <v>340</v>
      </c>
      <c r="D1975" s="69" t="s">
        <v>1581</v>
      </c>
    </row>
    <row r="1976" spans="1:4">
      <c r="A1976" s="63">
        <v>1975</v>
      </c>
      <c r="B1976" s="62" t="s">
        <v>308</v>
      </c>
      <c r="C1976" s="62" t="s">
        <v>340</v>
      </c>
      <c r="D1976" s="69" t="s">
        <v>1581</v>
      </c>
    </row>
    <row r="1977" spans="1:4">
      <c r="A1977" s="63">
        <v>1976</v>
      </c>
      <c r="B1977" s="62" t="s">
        <v>309</v>
      </c>
      <c r="C1977" s="62" t="s">
        <v>340</v>
      </c>
      <c r="D1977" s="69" t="s">
        <v>1582</v>
      </c>
    </row>
    <row r="1978" spans="1:4">
      <c r="A1978" s="63">
        <v>1977</v>
      </c>
      <c r="B1978" s="62" t="s">
        <v>308</v>
      </c>
      <c r="C1978" s="62" t="s">
        <v>340</v>
      </c>
      <c r="D1978" s="69" t="s">
        <v>1583</v>
      </c>
    </row>
    <row r="1979" spans="1:4">
      <c r="A1979" s="63">
        <v>1978</v>
      </c>
      <c r="B1979" s="62" t="s">
        <v>308</v>
      </c>
      <c r="C1979" s="62" t="s">
        <v>340</v>
      </c>
      <c r="D1979" s="69" t="s">
        <v>1584</v>
      </c>
    </row>
    <row r="1980" spans="1:4">
      <c r="A1980" s="63">
        <v>1979</v>
      </c>
      <c r="B1980" s="62" t="s">
        <v>308</v>
      </c>
      <c r="C1980" s="62" t="s">
        <v>340</v>
      </c>
      <c r="D1980" s="69" t="s">
        <v>1584</v>
      </c>
    </row>
    <row r="1981" spans="1:4">
      <c r="A1981" s="63">
        <v>1980</v>
      </c>
      <c r="B1981" s="62" t="s">
        <v>308</v>
      </c>
      <c r="C1981" s="62" t="s">
        <v>340</v>
      </c>
      <c r="D1981" s="69" t="s">
        <v>1585</v>
      </c>
    </row>
    <row r="1982" spans="1:4" ht="28.8">
      <c r="A1982" s="63">
        <v>1981</v>
      </c>
      <c r="B1982" s="62" t="s">
        <v>319</v>
      </c>
      <c r="C1982" s="62" t="s">
        <v>340</v>
      </c>
      <c r="D1982" s="69" t="s">
        <v>1585</v>
      </c>
    </row>
    <row r="1983" spans="1:4">
      <c r="A1983" s="63">
        <v>1982</v>
      </c>
      <c r="B1983" s="62" t="s">
        <v>308</v>
      </c>
      <c r="C1983" s="62" t="s">
        <v>340</v>
      </c>
      <c r="D1983" s="69" t="s">
        <v>1586</v>
      </c>
    </row>
    <row r="1984" spans="1:4">
      <c r="A1984" s="63">
        <v>1983</v>
      </c>
      <c r="B1984" s="62" t="s">
        <v>310</v>
      </c>
      <c r="C1984" s="62" t="s">
        <v>340</v>
      </c>
      <c r="D1984" s="69" t="s">
        <v>1587</v>
      </c>
    </row>
    <row r="1985" spans="1:4">
      <c r="A1985" s="63">
        <v>1984</v>
      </c>
      <c r="B1985" s="62" t="s">
        <v>310</v>
      </c>
      <c r="C1985" s="62" t="s">
        <v>340</v>
      </c>
      <c r="D1985" s="69" t="s">
        <v>1588</v>
      </c>
    </row>
    <row r="1986" spans="1:4">
      <c r="A1986" s="63">
        <v>1985</v>
      </c>
      <c r="B1986" s="62" t="s">
        <v>310</v>
      </c>
      <c r="C1986" s="62" t="s">
        <v>79</v>
      </c>
      <c r="D1986" s="69" t="s">
        <v>1588</v>
      </c>
    </row>
    <row r="1987" spans="1:4">
      <c r="A1987" s="63">
        <v>1986</v>
      </c>
      <c r="B1987" s="62" t="s">
        <v>308</v>
      </c>
      <c r="C1987" s="62" t="s">
        <v>340</v>
      </c>
      <c r="D1987" s="69" t="s">
        <v>1589</v>
      </c>
    </row>
    <row r="1988" spans="1:4">
      <c r="A1988" s="63">
        <v>1987</v>
      </c>
      <c r="B1988" s="62" t="s">
        <v>310</v>
      </c>
      <c r="C1988" s="62" t="s">
        <v>340</v>
      </c>
      <c r="D1988" s="69" t="s">
        <v>1590</v>
      </c>
    </row>
    <row r="1989" spans="1:4">
      <c r="A1989" s="63">
        <v>1988</v>
      </c>
      <c r="B1989" s="62" t="s">
        <v>308</v>
      </c>
      <c r="C1989" s="62" t="s">
        <v>340</v>
      </c>
      <c r="D1989" s="69" t="s">
        <v>1591</v>
      </c>
    </row>
    <row r="1990" spans="1:4">
      <c r="A1990" s="63">
        <v>1989</v>
      </c>
      <c r="B1990" s="62" t="s">
        <v>310</v>
      </c>
      <c r="C1990" s="62" t="s">
        <v>340</v>
      </c>
      <c r="D1990" s="69" t="s">
        <v>1592</v>
      </c>
    </row>
    <row r="1991" spans="1:4">
      <c r="A1991" s="63">
        <v>1990</v>
      </c>
      <c r="B1991" s="62" t="s">
        <v>314</v>
      </c>
      <c r="C1991" s="62" t="s">
        <v>340</v>
      </c>
      <c r="D1991" s="69" t="s">
        <v>1593</v>
      </c>
    </row>
    <row r="1992" spans="1:4">
      <c r="A1992" s="63">
        <v>1991</v>
      </c>
      <c r="B1992" s="62" t="s">
        <v>308</v>
      </c>
      <c r="C1992" s="62" t="s">
        <v>340</v>
      </c>
      <c r="D1992" s="69" t="s">
        <v>1594</v>
      </c>
    </row>
    <row r="1993" spans="1:4">
      <c r="A1993" s="63">
        <v>1992</v>
      </c>
      <c r="B1993" s="62" t="s">
        <v>310</v>
      </c>
      <c r="C1993" s="62" t="s">
        <v>340</v>
      </c>
      <c r="D1993" s="69" t="s">
        <v>1595</v>
      </c>
    </row>
    <row r="1994" spans="1:4">
      <c r="A1994" s="63">
        <v>1993</v>
      </c>
      <c r="B1994" s="62" t="s">
        <v>309</v>
      </c>
      <c r="C1994" s="62" t="s">
        <v>341</v>
      </c>
      <c r="D1994" s="69" t="s">
        <v>1596</v>
      </c>
    </row>
    <row r="1995" spans="1:4" ht="28.8">
      <c r="A1995" s="63">
        <v>1994</v>
      </c>
      <c r="B1995" s="62" t="s">
        <v>329</v>
      </c>
      <c r="C1995" s="62" t="s">
        <v>340</v>
      </c>
      <c r="D1995" s="69" t="s">
        <v>1597</v>
      </c>
    </row>
    <row r="1996" spans="1:4">
      <c r="A1996" s="63">
        <v>1995</v>
      </c>
      <c r="B1996" s="62" t="s">
        <v>308</v>
      </c>
      <c r="C1996" s="62" t="s">
        <v>340</v>
      </c>
      <c r="D1996" s="69" t="s">
        <v>1597</v>
      </c>
    </row>
    <row r="1997" spans="1:4">
      <c r="A1997" s="63">
        <v>1996</v>
      </c>
      <c r="B1997" s="62" t="s">
        <v>309</v>
      </c>
      <c r="C1997" s="62" t="s">
        <v>340</v>
      </c>
      <c r="D1997" s="69" t="s">
        <v>1598</v>
      </c>
    </row>
    <row r="1998" spans="1:4">
      <c r="A1998" s="63">
        <v>1997</v>
      </c>
      <c r="B1998" s="62" t="s">
        <v>308</v>
      </c>
      <c r="C1998" s="62" t="s">
        <v>340</v>
      </c>
      <c r="D1998" s="69" t="s">
        <v>1599</v>
      </c>
    </row>
    <row r="1999" spans="1:4">
      <c r="A1999" s="63">
        <v>1998</v>
      </c>
      <c r="B1999" s="62" t="s">
        <v>308</v>
      </c>
      <c r="C1999" s="62" t="s">
        <v>340</v>
      </c>
      <c r="D1999" s="69" t="s">
        <v>1600</v>
      </c>
    </row>
    <row r="2000" spans="1:4">
      <c r="A2000" s="63">
        <v>1999</v>
      </c>
      <c r="B2000" s="62" t="s">
        <v>308</v>
      </c>
      <c r="C2000" s="62" t="s">
        <v>340</v>
      </c>
      <c r="D2000" s="69" t="s">
        <v>1601</v>
      </c>
    </row>
    <row r="2001" spans="1:4">
      <c r="A2001" s="63">
        <v>2000</v>
      </c>
      <c r="B2001" s="62" t="s">
        <v>308</v>
      </c>
      <c r="C2001" s="62" t="s">
        <v>340</v>
      </c>
      <c r="D2001" s="69" t="s">
        <v>1602</v>
      </c>
    </row>
    <row r="2002" spans="1:4">
      <c r="A2002" s="63">
        <v>2001</v>
      </c>
      <c r="B2002" s="62" t="s">
        <v>308</v>
      </c>
      <c r="C2002" s="62" t="s">
        <v>340</v>
      </c>
      <c r="D2002" s="69" t="s">
        <v>1603</v>
      </c>
    </row>
    <row r="2003" spans="1:4">
      <c r="A2003" s="63">
        <v>2002</v>
      </c>
      <c r="B2003" s="62" t="s">
        <v>308</v>
      </c>
      <c r="C2003" s="62" t="s">
        <v>340</v>
      </c>
      <c r="D2003" s="69" t="s">
        <v>1603</v>
      </c>
    </row>
    <row r="2004" spans="1:4">
      <c r="A2004" s="63">
        <v>2003</v>
      </c>
      <c r="B2004" s="62" t="s">
        <v>309</v>
      </c>
      <c r="C2004" s="62" t="s">
        <v>340</v>
      </c>
      <c r="D2004" s="69" t="s">
        <v>1604</v>
      </c>
    </row>
    <row r="2005" spans="1:4">
      <c r="A2005" s="63">
        <v>2004</v>
      </c>
      <c r="B2005" s="62" t="s">
        <v>308</v>
      </c>
      <c r="C2005" s="62" t="s">
        <v>340</v>
      </c>
      <c r="D2005" s="69" t="s">
        <v>1605</v>
      </c>
    </row>
    <row r="2006" spans="1:4">
      <c r="A2006" s="63">
        <v>2005</v>
      </c>
      <c r="B2006" s="62" t="s">
        <v>308</v>
      </c>
      <c r="C2006" s="62" t="s">
        <v>340</v>
      </c>
      <c r="D2006" s="69" t="s">
        <v>1605</v>
      </c>
    </row>
    <row r="2007" spans="1:4">
      <c r="A2007" s="63">
        <v>2006</v>
      </c>
      <c r="B2007" s="62" t="s">
        <v>310</v>
      </c>
      <c r="C2007" s="62" t="s">
        <v>340</v>
      </c>
      <c r="D2007" s="69" t="s">
        <v>1606</v>
      </c>
    </row>
    <row r="2008" spans="1:4">
      <c r="A2008" s="63">
        <v>2007</v>
      </c>
      <c r="B2008" s="62" t="s">
        <v>310</v>
      </c>
      <c r="C2008" s="62" t="s">
        <v>340</v>
      </c>
      <c r="D2008" s="69" t="s">
        <v>1607</v>
      </c>
    </row>
    <row r="2009" spans="1:4">
      <c r="A2009" s="63">
        <v>2008</v>
      </c>
      <c r="B2009" s="62" t="s">
        <v>308</v>
      </c>
      <c r="C2009" s="62" t="s">
        <v>340</v>
      </c>
      <c r="D2009" s="69" t="s">
        <v>1607</v>
      </c>
    </row>
    <row r="2010" spans="1:4">
      <c r="A2010" s="63">
        <v>2009</v>
      </c>
      <c r="B2010" s="62" t="s">
        <v>308</v>
      </c>
      <c r="C2010" s="62" t="s">
        <v>340</v>
      </c>
      <c r="D2010" s="69" t="s">
        <v>1608</v>
      </c>
    </row>
    <row r="2011" spans="1:4">
      <c r="A2011" s="63">
        <v>2010</v>
      </c>
      <c r="B2011" s="62" t="s">
        <v>335</v>
      </c>
      <c r="C2011" s="62" t="s">
        <v>340</v>
      </c>
      <c r="D2011" s="69" t="s">
        <v>1609</v>
      </c>
    </row>
    <row r="2012" spans="1:4">
      <c r="A2012" s="63">
        <v>2011</v>
      </c>
      <c r="B2012" s="62" t="s">
        <v>310</v>
      </c>
      <c r="C2012" s="62" t="s">
        <v>340</v>
      </c>
      <c r="D2012" s="69" t="s">
        <v>1610</v>
      </c>
    </row>
    <row r="2013" spans="1:4">
      <c r="A2013" s="63">
        <v>2012</v>
      </c>
      <c r="B2013" s="62" t="s">
        <v>310</v>
      </c>
      <c r="C2013" s="62" t="s">
        <v>340</v>
      </c>
      <c r="D2013" s="69" t="s">
        <v>1611</v>
      </c>
    </row>
    <row r="2014" spans="1:4">
      <c r="A2014" s="63">
        <v>2013</v>
      </c>
      <c r="B2014" s="62" t="s">
        <v>308</v>
      </c>
      <c r="C2014" s="62" t="s">
        <v>340</v>
      </c>
      <c r="D2014" s="69" t="s">
        <v>1612</v>
      </c>
    </row>
    <row r="2015" spans="1:4" ht="28.8">
      <c r="A2015" s="63">
        <v>2014</v>
      </c>
      <c r="B2015" s="62" t="s">
        <v>329</v>
      </c>
      <c r="C2015" s="62" t="s">
        <v>340</v>
      </c>
      <c r="D2015" s="69" t="s">
        <v>1612</v>
      </c>
    </row>
    <row r="2016" spans="1:4">
      <c r="A2016" s="63">
        <v>2015</v>
      </c>
      <c r="B2016" s="62" t="s">
        <v>309</v>
      </c>
      <c r="C2016" s="62" t="s">
        <v>341</v>
      </c>
      <c r="D2016" s="69" t="s">
        <v>1612</v>
      </c>
    </row>
    <row r="2017" spans="1:4">
      <c r="A2017" s="63">
        <v>2016</v>
      </c>
      <c r="B2017" s="62" t="s">
        <v>308</v>
      </c>
      <c r="C2017" s="62" t="s">
        <v>340</v>
      </c>
      <c r="D2017" s="69" t="s">
        <v>1613</v>
      </c>
    </row>
    <row r="2018" spans="1:4">
      <c r="A2018" s="63">
        <v>2017</v>
      </c>
      <c r="B2018" s="62" t="s">
        <v>308</v>
      </c>
      <c r="C2018" s="62" t="s">
        <v>340</v>
      </c>
      <c r="D2018" s="69" t="s">
        <v>1613</v>
      </c>
    </row>
    <row r="2019" spans="1:4">
      <c r="A2019" s="63">
        <v>2018</v>
      </c>
      <c r="B2019" s="62" t="s">
        <v>310</v>
      </c>
      <c r="C2019" s="62" t="s">
        <v>341</v>
      </c>
      <c r="D2019" s="69" t="s">
        <v>1613</v>
      </c>
    </row>
    <row r="2020" spans="1:4">
      <c r="A2020" s="63">
        <v>2019</v>
      </c>
      <c r="B2020" s="62" t="s">
        <v>335</v>
      </c>
      <c r="C2020" s="62" t="s">
        <v>340</v>
      </c>
      <c r="D2020" s="69" t="s">
        <v>1614</v>
      </c>
    </row>
    <row r="2021" spans="1:4">
      <c r="A2021" s="63">
        <v>2020</v>
      </c>
      <c r="B2021" s="62" t="s">
        <v>316</v>
      </c>
      <c r="C2021" s="62" t="s">
        <v>341</v>
      </c>
      <c r="D2021" s="69" t="s">
        <v>1615</v>
      </c>
    </row>
    <row r="2022" spans="1:4">
      <c r="A2022" s="63">
        <v>2021</v>
      </c>
      <c r="B2022" s="62" t="s">
        <v>310</v>
      </c>
      <c r="C2022" s="62" t="s">
        <v>341</v>
      </c>
      <c r="D2022" s="69" t="s">
        <v>1616</v>
      </c>
    </row>
    <row r="2023" spans="1:4" ht="28.8">
      <c r="A2023" s="63">
        <v>2022</v>
      </c>
      <c r="B2023" s="62" t="s">
        <v>310</v>
      </c>
      <c r="C2023" s="62" t="s">
        <v>343</v>
      </c>
      <c r="D2023" s="69" t="s">
        <v>1616</v>
      </c>
    </row>
    <row r="2024" spans="1:4">
      <c r="A2024" s="63">
        <v>2023</v>
      </c>
      <c r="B2024" s="62" t="s">
        <v>308</v>
      </c>
      <c r="C2024" s="62" t="s">
        <v>340</v>
      </c>
      <c r="D2024" s="69" t="s">
        <v>1616</v>
      </c>
    </row>
    <row r="2025" spans="1:4">
      <c r="A2025" s="63">
        <v>2024</v>
      </c>
      <c r="B2025" s="62" t="s">
        <v>308</v>
      </c>
      <c r="C2025" s="62" t="s">
        <v>340</v>
      </c>
      <c r="D2025" s="69" t="s">
        <v>1617</v>
      </c>
    </row>
    <row r="2026" spans="1:4">
      <c r="A2026" s="63">
        <v>2025</v>
      </c>
      <c r="B2026" s="62" t="s">
        <v>308</v>
      </c>
      <c r="C2026" s="62" t="s">
        <v>340</v>
      </c>
      <c r="D2026" s="69" t="s">
        <v>1617</v>
      </c>
    </row>
    <row r="2027" spans="1:4" ht="28.8">
      <c r="A2027" s="63">
        <v>2026</v>
      </c>
      <c r="B2027" s="62" t="s">
        <v>329</v>
      </c>
      <c r="C2027" s="62" t="s">
        <v>340</v>
      </c>
      <c r="D2027" s="69" t="s">
        <v>1618</v>
      </c>
    </row>
    <row r="2028" spans="1:4" ht="28.8">
      <c r="A2028" s="63">
        <v>2027</v>
      </c>
      <c r="B2028" s="62" t="s">
        <v>329</v>
      </c>
      <c r="C2028" s="62" t="s">
        <v>340</v>
      </c>
      <c r="D2028" s="69" t="s">
        <v>1618</v>
      </c>
    </row>
    <row r="2029" spans="1:4">
      <c r="A2029" s="63">
        <v>2028</v>
      </c>
      <c r="B2029" s="62" t="s">
        <v>314</v>
      </c>
      <c r="C2029" s="62" t="s">
        <v>341</v>
      </c>
      <c r="D2029" s="69" t="s">
        <v>1619</v>
      </c>
    </row>
    <row r="2030" spans="1:4">
      <c r="A2030" s="63">
        <v>2029</v>
      </c>
      <c r="B2030" s="62" t="s">
        <v>309</v>
      </c>
      <c r="C2030" s="62" t="s">
        <v>340</v>
      </c>
      <c r="D2030" s="69" t="s">
        <v>1619</v>
      </c>
    </row>
    <row r="2031" spans="1:4">
      <c r="A2031" s="63">
        <v>2030</v>
      </c>
      <c r="B2031" s="62" t="s">
        <v>308</v>
      </c>
      <c r="C2031" s="62" t="s">
        <v>340</v>
      </c>
      <c r="D2031" s="69" t="s">
        <v>1619</v>
      </c>
    </row>
    <row r="2032" spans="1:4">
      <c r="A2032" s="63">
        <v>2031</v>
      </c>
      <c r="B2032" s="62" t="s">
        <v>308</v>
      </c>
      <c r="C2032" s="62" t="s">
        <v>340</v>
      </c>
      <c r="D2032" s="69" t="s">
        <v>1619</v>
      </c>
    </row>
    <row r="2033" spans="1:4">
      <c r="A2033" s="63">
        <v>2032</v>
      </c>
      <c r="B2033" s="62" t="s">
        <v>308</v>
      </c>
      <c r="C2033" s="62" t="s">
        <v>340</v>
      </c>
      <c r="D2033" s="69" t="s">
        <v>1619</v>
      </c>
    </row>
    <row r="2034" spans="1:4">
      <c r="A2034" s="63">
        <v>2033</v>
      </c>
      <c r="B2034" s="62" t="s">
        <v>316</v>
      </c>
      <c r="C2034" s="62" t="s">
        <v>341</v>
      </c>
      <c r="D2034" s="69" t="s">
        <v>1620</v>
      </c>
    </row>
    <row r="2035" spans="1:4">
      <c r="A2035" s="63">
        <v>2034</v>
      </c>
      <c r="B2035" s="62" t="s">
        <v>309</v>
      </c>
      <c r="C2035" s="62" t="s">
        <v>340</v>
      </c>
      <c r="D2035" s="69" t="s">
        <v>1621</v>
      </c>
    </row>
    <row r="2036" spans="1:4">
      <c r="A2036" s="63">
        <v>2035</v>
      </c>
      <c r="B2036" s="62" t="s">
        <v>308</v>
      </c>
      <c r="C2036" s="62" t="s">
        <v>340</v>
      </c>
      <c r="D2036" s="69" t="s">
        <v>1621</v>
      </c>
    </row>
    <row r="2037" spans="1:4">
      <c r="A2037" s="63">
        <v>2036</v>
      </c>
      <c r="B2037" s="62" t="s">
        <v>308</v>
      </c>
      <c r="C2037" s="62" t="s">
        <v>340</v>
      </c>
      <c r="D2037" s="69" t="s">
        <v>1621</v>
      </c>
    </row>
    <row r="2038" spans="1:4">
      <c r="A2038" s="63">
        <v>2037</v>
      </c>
      <c r="B2038" s="62" t="s">
        <v>316</v>
      </c>
      <c r="C2038" s="62" t="s">
        <v>340</v>
      </c>
      <c r="D2038" s="69" t="s">
        <v>1621</v>
      </c>
    </row>
    <row r="2039" spans="1:4">
      <c r="A2039" s="63">
        <v>2038</v>
      </c>
      <c r="B2039" s="62" t="s">
        <v>309</v>
      </c>
      <c r="C2039" s="62" t="s">
        <v>340</v>
      </c>
      <c r="D2039" s="69" t="s">
        <v>1622</v>
      </c>
    </row>
    <row r="2040" spans="1:4">
      <c r="A2040" s="63">
        <v>2039</v>
      </c>
      <c r="B2040" s="62" t="s">
        <v>308</v>
      </c>
      <c r="C2040" s="62" t="s">
        <v>340</v>
      </c>
      <c r="D2040" s="69" t="s">
        <v>1623</v>
      </c>
    </row>
    <row r="2041" spans="1:4">
      <c r="A2041" s="63">
        <v>2040</v>
      </c>
      <c r="B2041" s="62" t="s">
        <v>309</v>
      </c>
      <c r="C2041" s="62" t="s">
        <v>340</v>
      </c>
      <c r="D2041" s="69" t="s">
        <v>1623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8AFA8-CB5F-4AD0-BBC2-07142BFE9049}">
  <dimension ref="B3:Z69"/>
  <sheetViews>
    <sheetView showGridLines="0" topLeftCell="A7" workbookViewId="0">
      <selection activeCell="C4" sqref="C4"/>
    </sheetView>
  </sheetViews>
  <sheetFormatPr baseColWidth="10" defaultRowHeight="14.4"/>
  <cols>
    <col min="2" max="2" width="4.6640625" bestFit="1" customWidth="1"/>
    <col min="3" max="3" width="16.5546875" bestFit="1" customWidth="1"/>
    <col min="4" max="4" width="15.44140625" bestFit="1" customWidth="1"/>
    <col min="5" max="5" width="26.88671875" bestFit="1" customWidth="1"/>
    <col min="6" max="6" width="4" bestFit="1" customWidth="1"/>
    <col min="7" max="7" width="6.44140625" customWidth="1"/>
    <col min="8" max="8" width="5.6640625" customWidth="1"/>
    <col min="9" max="9" width="11.5546875" bestFit="1" customWidth="1"/>
    <col min="10" max="10" width="22.5546875" bestFit="1" customWidth="1"/>
    <col min="11" max="11" width="13.88671875" bestFit="1" customWidth="1"/>
    <col min="12" max="12" width="4" bestFit="1" customWidth="1"/>
    <col min="13" max="13" width="5.6640625" customWidth="1"/>
    <col min="14" max="14" width="16.5546875" bestFit="1" customWidth="1"/>
    <col min="15" max="15" width="15.44140625" bestFit="1" customWidth="1"/>
    <col min="16" max="16" width="13.88671875" bestFit="1" customWidth="1"/>
    <col min="17" max="17" width="4" bestFit="1" customWidth="1"/>
    <col min="18" max="18" width="5.6640625" customWidth="1"/>
    <col min="19" max="19" width="14.109375" bestFit="1" customWidth="1"/>
    <col min="20" max="20" width="27.109375" bestFit="1" customWidth="1"/>
    <col min="21" max="21" width="13.88671875" bestFit="1" customWidth="1"/>
    <col min="22" max="22" width="2" bestFit="1" customWidth="1"/>
    <col min="24" max="24" width="11.77734375" bestFit="1" customWidth="1"/>
    <col min="25" max="25" width="24.6640625" bestFit="1" customWidth="1"/>
    <col min="26" max="26" width="23.109375" bestFit="1" customWidth="1"/>
  </cols>
  <sheetData>
    <row r="3" spans="2:22" ht="15" customHeight="1">
      <c r="B3" s="72" t="s">
        <v>227</v>
      </c>
      <c r="C3" s="71" t="s">
        <v>227</v>
      </c>
      <c r="D3" s="71"/>
      <c r="E3" s="71"/>
      <c r="F3" s="71"/>
      <c r="G3" s="15"/>
      <c r="I3" s="73" t="s">
        <v>221</v>
      </c>
      <c r="J3" s="73"/>
      <c r="K3" s="73"/>
      <c r="L3" s="73"/>
      <c r="N3" s="74" t="s">
        <v>222</v>
      </c>
      <c r="O3" s="74"/>
      <c r="P3" s="74"/>
      <c r="Q3" s="74"/>
      <c r="S3" s="70" t="s">
        <v>223</v>
      </c>
      <c r="T3" s="70"/>
      <c r="U3" s="70"/>
      <c r="V3" s="70"/>
    </row>
    <row r="4" spans="2:22">
      <c r="B4" s="72"/>
      <c r="C4" s="5" t="s">
        <v>218</v>
      </c>
      <c r="E4" s="6"/>
      <c r="F4" s="6"/>
      <c r="G4" s="6"/>
      <c r="I4" s="5" t="s">
        <v>218</v>
      </c>
      <c r="K4" s="7"/>
      <c r="L4" s="7"/>
      <c r="N4" s="5" t="s">
        <v>218</v>
      </c>
      <c r="P4" s="8"/>
      <c r="Q4" s="8"/>
      <c r="S4" s="5" t="s">
        <v>218</v>
      </c>
      <c r="U4" s="9"/>
      <c r="V4" s="9"/>
    </row>
    <row r="5" spans="2:22">
      <c r="B5" s="72"/>
      <c r="C5" s="4" t="s">
        <v>37</v>
      </c>
      <c r="E5" s="11" t="s">
        <v>37</v>
      </c>
      <c r="F5" s="11" t="str">
        <f>IFERROR(GETPIVOTDATA("IPAT",$C$4,"GRAVEDAD","CON HERIDOS"),"")</f>
        <v/>
      </c>
      <c r="G5" s="16" t="e">
        <f>F5/GETPIVOTDATA("IPAT",$C$4)</f>
        <v>#VALUE!</v>
      </c>
      <c r="I5" s="4" t="s">
        <v>37</v>
      </c>
      <c r="K5" s="12" t="s">
        <v>37</v>
      </c>
      <c r="L5" s="12" t="str">
        <f>IFERROR(GETPIVOTDATA("IPAT",$I$4,"GRAVEDAD CONDUCTOR 1","CON HERIDOS"),"")</f>
        <v/>
      </c>
      <c r="N5" s="4" t="s">
        <v>37</v>
      </c>
      <c r="P5" s="13" t="s">
        <v>37</v>
      </c>
      <c r="Q5" s="13" t="str">
        <f>IFERROR(GETPIVOTDATA("IPAT",$N$4,"GRAVEDAD CONDUCTOR 2","CON HERIDOS"),"")</f>
        <v/>
      </c>
      <c r="S5" s="4" t="s">
        <v>37</v>
      </c>
      <c r="U5" s="14" t="s">
        <v>37</v>
      </c>
      <c r="V5" s="14" t="str">
        <f>IFERROR(GETPIVOTDATA("IPAT",$S$4,"GRAVEDAD CONDUCTOR 3","CON HERIDOS"),"")</f>
        <v/>
      </c>
    </row>
    <row r="6" spans="2:22">
      <c r="B6" s="72"/>
      <c r="C6" s="4" t="s">
        <v>56</v>
      </c>
      <c r="E6" s="11" t="s">
        <v>56</v>
      </c>
      <c r="F6" s="11" t="str">
        <f>IFERROR(GETPIVOTDATA("IPAT",$C$4,"GRAVEDAD","CON MUERTOS"),"")</f>
        <v/>
      </c>
      <c r="G6" s="16" t="str">
        <f>IFERROR(F6/GETPIVOTDATA("IPAT",$C$4),"")</f>
        <v/>
      </c>
      <c r="I6" s="4" t="s">
        <v>56</v>
      </c>
      <c r="K6" s="12" t="s">
        <v>56</v>
      </c>
      <c r="L6" s="12" t="str">
        <f>IFERROR(GETPIVOTDATA("IPAT",$I$4,"GRAVEDAD CONDUCTOR 1","CON MUERTOS"),"")</f>
        <v/>
      </c>
      <c r="N6" s="4" t="s">
        <v>56</v>
      </c>
      <c r="P6" s="13" t="s">
        <v>56</v>
      </c>
      <c r="Q6" s="13" t="str">
        <f>IFERROR(GETPIVOTDATA("IPAT",$N$4,"GRAVEDAD CONDUCTOR 2","CON MUERTOS"),"")</f>
        <v/>
      </c>
      <c r="S6" s="4" t="s">
        <v>29</v>
      </c>
      <c r="U6" s="14" t="s">
        <v>56</v>
      </c>
      <c r="V6" s="14" t="str">
        <f>IFERROR(GETPIVOTDATA("IPAT",$S$4,"GRAVEDAD CONDUCTOR 3","ILESO"),"")</f>
        <v/>
      </c>
    </row>
    <row r="7" spans="2:22">
      <c r="B7" s="72"/>
      <c r="C7" s="4" t="s">
        <v>219</v>
      </c>
      <c r="E7" s="11" t="s">
        <v>24</v>
      </c>
      <c r="F7" s="11" t="str">
        <f>IFERROR(GETPIVOTDATA("IPAT",$C$4,"GRAVEDAD","SOLO DAÑOS"),"")</f>
        <v/>
      </c>
      <c r="G7" s="16" t="str">
        <f>IFERROR(F7/GETPIVOTDATA("IPAT",$C$4),"")</f>
        <v/>
      </c>
      <c r="I7" s="4" t="s">
        <v>29</v>
      </c>
      <c r="K7" s="12" t="s">
        <v>29</v>
      </c>
      <c r="L7" s="12" t="str">
        <f>IFERROR(GETPIVOTDATA("IPAT",$I$4,"GRAVEDAD CONDUCTOR 1","ILESO"),"")</f>
        <v/>
      </c>
      <c r="N7" s="4" t="s">
        <v>29</v>
      </c>
      <c r="P7" s="13" t="s">
        <v>29</v>
      </c>
      <c r="Q7" s="13" t="str">
        <f>IFERROR(GETPIVOTDATA("IPAT",$N$4,"GRAVEDAD CONDUCTOR 2","ILESO"),"")</f>
        <v/>
      </c>
      <c r="S7" s="4" t="s">
        <v>219</v>
      </c>
      <c r="U7" s="9"/>
      <c r="V7" s="9"/>
    </row>
    <row r="8" spans="2:22">
      <c r="B8" s="72"/>
      <c r="C8" s="4" t="s">
        <v>220</v>
      </c>
      <c r="E8" s="6"/>
      <c r="F8" s="6"/>
      <c r="G8" s="6"/>
      <c r="I8" s="4" t="s">
        <v>219</v>
      </c>
      <c r="K8" s="7"/>
      <c r="L8" s="7"/>
      <c r="N8" s="4" t="s">
        <v>219</v>
      </c>
      <c r="P8" s="8"/>
      <c r="Q8" s="8"/>
      <c r="S8" s="4" t="s">
        <v>220</v>
      </c>
      <c r="U8" s="9"/>
      <c r="V8" s="9"/>
    </row>
    <row r="9" spans="2:22">
      <c r="B9" s="72"/>
      <c r="E9" s="6"/>
      <c r="F9" s="6"/>
      <c r="G9" s="17"/>
      <c r="I9" s="4" t="s">
        <v>220</v>
      </c>
      <c r="K9" s="7"/>
      <c r="L9" s="7"/>
      <c r="N9" s="4" t="s">
        <v>220</v>
      </c>
      <c r="P9" s="8"/>
      <c r="Q9" s="8"/>
    </row>
    <row r="10" spans="2:22">
      <c r="B10" s="10"/>
    </row>
    <row r="12" spans="2:22">
      <c r="C12" s="5" t="s">
        <v>3</v>
      </c>
      <c r="D12" t="s">
        <v>56</v>
      </c>
      <c r="I12" s="5" t="s">
        <v>8</v>
      </c>
      <c r="J12" t="s">
        <v>56</v>
      </c>
      <c r="N12" s="5" t="s">
        <v>14</v>
      </c>
      <c r="O12" t="s">
        <v>56</v>
      </c>
    </row>
    <row r="14" spans="2:22">
      <c r="C14" s="5" t="s">
        <v>218</v>
      </c>
      <c r="E14" s="6"/>
      <c r="F14" s="6"/>
      <c r="G14" s="6"/>
      <c r="I14" s="5" t="s">
        <v>218</v>
      </c>
      <c r="K14" s="7"/>
      <c r="L14" s="7"/>
      <c r="N14" s="5" t="s">
        <v>218</v>
      </c>
    </row>
    <row r="15" spans="2:22">
      <c r="C15" s="4" t="s">
        <v>50</v>
      </c>
      <c r="E15" s="6"/>
      <c r="F15" s="6" t="str">
        <f>IFERROR(GETPIVOTDATA("IPAT",$C$14,"CLASE DE ACCIDENTE","ATROPELLO"),"")</f>
        <v/>
      </c>
      <c r="G15" s="6"/>
      <c r="I15" s="4" t="s">
        <v>50</v>
      </c>
      <c r="K15" s="7"/>
      <c r="L15" s="7" t="str">
        <f>IFERROR(GETPIVOTDATA("CLASE DE VEHÍCULO 1",$I$14,"CLASE DE ACCIDENTE","ATROPELLO"),"")</f>
        <v/>
      </c>
      <c r="N15" s="4" t="s">
        <v>50</v>
      </c>
    </row>
    <row r="16" spans="2:22">
      <c r="C16" s="4" t="s">
        <v>25</v>
      </c>
      <c r="E16" s="6"/>
      <c r="F16" s="6" t="str">
        <f>IFERROR(GETPIVOTDATA("IPAT",$C$14,"CLASE DE ACCIDENTE","CHOQUE"),"")</f>
        <v/>
      </c>
      <c r="G16" s="6"/>
      <c r="I16" s="4" t="s">
        <v>25</v>
      </c>
      <c r="K16" s="7"/>
      <c r="L16" s="7" t="str">
        <f>IFERROR(GETPIVOTDATA("CLASE DE VEHÍCULO 1",$I$14,"CLASE DE ACCIDENTE","CHOQUE"),"")</f>
        <v/>
      </c>
      <c r="N16" s="4" t="s">
        <v>25</v>
      </c>
    </row>
    <row r="17" spans="3:26">
      <c r="C17" s="4" t="s">
        <v>172</v>
      </c>
      <c r="E17" s="6"/>
      <c r="F17" s="6" t="str">
        <f>IFERROR(GETPIVOTDATA("IPAT",$C$14,"CLASE DE ACCIDENTE","OTRO"),"")</f>
        <v/>
      </c>
      <c r="G17" s="6"/>
      <c r="I17" s="4" t="s">
        <v>47</v>
      </c>
      <c r="K17" s="7"/>
      <c r="L17" s="7" t="str">
        <f>IFERROR(GETPIVOTDATA("CLASE DE VEHÍCULO 1",$I$14,"CLASE DE ACCIDENTE","OTRO"),"")</f>
        <v/>
      </c>
      <c r="N17" s="4" t="s">
        <v>52</v>
      </c>
    </row>
    <row r="18" spans="3:26">
      <c r="C18" s="4" t="s">
        <v>47</v>
      </c>
      <c r="E18" s="6"/>
      <c r="F18" s="6" t="str">
        <f>IFERROR(GETPIVOTDATA("IPAT",$C$14,"CLASE DE ACCIDENTE","VOLCAMIENTO"),"")</f>
        <v/>
      </c>
      <c r="G18" s="6"/>
      <c r="I18" s="4" t="s">
        <v>52</v>
      </c>
      <c r="K18" s="7"/>
      <c r="L18" s="7" t="str">
        <f>IFERROR(GETPIVOTDATA("CLASE DE VEHÍCULO 1",$I$14,"CLASE DE ACCIDENTE","VOLCAMIENTO"),"")</f>
        <v/>
      </c>
      <c r="N18" s="4" t="s">
        <v>220</v>
      </c>
    </row>
    <row r="19" spans="3:26">
      <c r="C19" s="4" t="s">
        <v>52</v>
      </c>
      <c r="E19" s="6"/>
      <c r="F19" s="6" t="str">
        <f>IFERROR(GETPIVOTDATA("IPAT",$C$14,"CLASE DE ACCIDENTE","CAÍDA"),"")</f>
        <v/>
      </c>
      <c r="G19" s="6"/>
      <c r="I19" s="4" t="s">
        <v>220</v>
      </c>
      <c r="K19" s="7"/>
      <c r="L19" s="7"/>
    </row>
    <row r="20" spans="3:26">
      <c r="C20" s="4" t="s">
        <v>237</v>
      </c>
    </row>
    <row r="21" spans="3:26">
      <c r="C21" s="4" t="s">
        <v>220</v>
      </c>
    </row>
    <row r="22" spans="3:26">
      <c r="C22" s="5" t="s">
        <v>3</v>
      </c>
      <c r="D22" t="s">
        <v>56</v>
      </c>
      <c r="I22" s="5" t="s">
        <v>3</v>
      </c>
      <c r="J22" t="s">
        <v>56</v>
      </c>
      <c r="N22" s="5" t="s">
        <v>3</v>
      </c>
      <c r="O22" t="s">
        <v>56</v>
      </c>
      <c r="S22" s="5" t="s">
        <v>3</v>
      </c>
      <c r="T22" t="s">
        <v>56</v>
      </c>
      <c r="X22" s="5" t="s">
        <v>3</v>
      </c>
      <c r="Y22" t="s">
        <v>56</v>
      </c>
    </row>
    <row r="23" spans="3:26">
      <c r="C23" t="s">
        <v>230</v>
      </c>
      <c r="I23" t="s">
        <v>18</v>
      </c>
      <c r="N23" t="s">
        <v>19</v>
      </c>
      <c r="S23" t="s">
        <v>21</v>
      </c>
      <c r="X23" t="s">
        <v>20</v>
      </c>
    </row>
    <row r="24" spans="3:26">
      <c r="C24" s="5" t="s">
        <v>218</v>
      </c>
      <c r="I24" s="5" t="s">
        <v>18</v>
      </c>
      <c r="J24" t="s">
        <v>228</v>
      </c>
      <c r="N24" s="5" t="s">
        <v>19</v>
      </c>
      <c r="O24" t="s">
        <v>250</v>
      </c>
      <c r="S24" s="5" t="s">
        <v>21</v>
      </c>
      <c r="T24" t="s">
        <v>229</v>
      </c>
      <c r="X24" s="5" t="s">
        <v>20</v>
      </c>
      <c r="Y24" t="s">
        <v>231</v>
      </c>
    </row>
    <row r="25" spans="3:26">
      <c r="C25" s="4">
        <v>1</v>
      </c>
      <c r="I25" s="4" t="s">
        <v>18</v>
      </c>
      <c r="J25">
        <v>30</v>
      </c>
      <c r="K25">
        <f>IFERROR(GETPIVOTDATA("PEATON MUERTO",$I$24,"PEATON","PEATON"),"")</f>
        <v>30</v>
      </c>
      <c r="N25" s="4" t="s">
        <v>19</v>
      </c>
      <c r="O25">
        <v>10</v>
      </c>
      <c r="P25">
        <f>IFERROR(GETPIVOTDATA("ACOMPAÑANTE MUERTO",$N$24,"ACOMPAÑANTE","ACOMPAÑANTE"),"")</f>
        <v>10</v>
      </c>
      <c r="S25" s="4" t="s">
        <v>21</v>
      </c>
      <c r="T25">
        <v>37</v>
      </c>
      <c r="U25">
        <f>IFERROR(GETPIVOTDATA("CONDUCTOR MUERTO",$S$24,"CONDUCTOR","CONDUCTOR"),"")</f>
        <v>37</v>
      </c>
      <c r="X25" s="4" t="s">
        <v>20</v>
      </c>
      <c r="Y25">
        <v>2</v>
      </c>
      <c r="Z25">
        <f>IFERROR(GETPIVOTDATA("PASAJERO MUERTO",$X$24,"PASAJERO","PASAJERO"),"")</f>
        <v>2</v>
      </c>
    </row>
    <row r="26" spans="3:26">
      <c r="C26" s="4">
        <v>2</v>
      </c>
      <c r="I26" s="4" t="s">
        <v>219</v>
      </c>
      <c r="N26" s="4" t="s">
        <v>219</v>
      </c>
      <c r="S26" s="4" t="s">
        <v>219</v>
      </c>
      <c r="X26" s="4" t="s">
        <v>219</v>
      </c>
    </row>
    <row r="27" spans="3:26">
      <c r="C27" s="4" t="s">
        <v>220</v>
      </c>
      <c r="I27" s="4" t="s">
        <v>220</v>
      </c>
      <c r="J27">
        <v>30</v>
      </c>
      <c r="N27" s="4" t="s">
        <v>220</v>
      </c>
      <c r="O27">
        <v>10</v>
      </c>
      <c r="S27" s="4" t="s">
        <v>220</v>
      </c>
      <c r="T27">
        <v>37</v>
      </c>
      <c r="X27" s="4" t="s">
        <v>220</v>
      </c>
      <c r="Y27">
        <v>2</v>
      </c>
    </row>
    <row r="29" spans="3:26">
      <c r="C29" s="5" t="s">
        <v>3</v>
      </c>
      <c r="D29" t="s">
        <v>56</v>
      </c>
      <c r="I29" s="5" t="s">
        <v>3</v>
      </c>
      <c r="J29" t="s">
        <v>37</v>
      </c>
    </row>
    <row r="31" spans="3:26">
      <c r="C31" s="5" t="s">
        <v>218</v>
      </c>
      <c r="I31" s="5" t="s">
        <v>218</v>
      </c>
    </row>
    <row r="32" spans="3:26">
      <c r="C32" s="4" t="s">
        <v>34</v>
      </c>
      <c r="E32" t="str">
        <f>IFERROR(GETPIVOTDATA("IPAT",$C$31,"CLASE DE VEHÍCULO 1","AUTOMÓVIL"),"")</f>
        <v/>
      </c>
      <c r="I32" s="4" t="s">
        <v>34</v>
      </c>
      <c r="K32" t="str">
        <f>IFERROR(GETPIVOTDATA("IPAT",$I$31,"CLASE DE VEHÍCULO 1","AUTOMÓVIL"),"")</f>
        <v/>
      </c>
    </row>
    <row r="33" spans="3:11">
      <c r="C33" s="4" t="s">
        <v>79</v>
      </c>
      <c r="E33" t="str">
        <f>IFERROR(GETPIVOTDATA("IPAT",$C$31,"CLASE DE VEHÍCULO 1","BICICLETA"),"")</f>
        <v/>
      </c>
      <c r="I33" s="4" t="s">
        <v>79</v>
      </c>
      <c r="K33" t="str">
        <f>IFERROR(GETPIVOTDATA("IPAT",$I$31,"CLASE DE VEHÍCULO 1","BICICLETA"),"")</f>
        <v/>
      </c>
    </row>
    <row r="34" spans="3:11">
      <c r="C34" s="4" t="s">
        <v>57</v>
      </c>
      <c r="E34" t="str">
        <f>IFERROR(GETPIVOTDATA("IPAT",$C$31,"CLASE DE VEHÍCULO 1","BUS"),"")</f>
        <v/>
      </c>
      <c r="I34" s="4" t="s">
        <v>57</v>
      </c>
      <c r="K34" t="str">
        <f>IFERROR(GETPIVOTDATA("IPAT",$I$31,"CLASE DE VEHÍCULO 1","BUS"),"")</f>
        <v/>
      </c>
    </row>
    <row r="35" spans="3:11">
      <c r="C35" s="4" t="s">
        <v>41</v>
      </c>
      <c r="E35" t="str">
        <f>IFERROR(GETPIVOTDATA("IPAT",$C$31,"CLASE DE VEHÍCULO 1","CAMIÓN"),"")</f>
        <v/>
      </c>
      <c r="I35" s="4" t="s">
        <v>88</v>
      </c>
      <c r="K35" t="str">
        <f>IFERROR(GETPIVOTDATA("IPAT",$I$31,"CLASE DE VEHÍCULO 1","BUSETA"),"")</f>
        <v/>
      </c>
    </row>
    <row r="36" spans="3:11">
      <c r="C36" s="4" t="s">
        <v>27</v>
      </c>
      <c r="E36" t="str">
        <f>IFERROR(GETPIVOTDATA("IPAT",$C$31,"CLASE DE VEHÍCULO 1","CAMIONETA"),"")</f>
        <v/>
      </c>
      <c r="I36" s="4" t="s">
        <v>41</v>
      </c>
      <c r="K36" t="str">
        <f>IFERROR(GETPIVOTDATA("IPAT",$I$31,"CLASE DE VEHÍCULO 1","CAMIÓN"),"")</f>
        <v/>
      </c>
    </row>
    <row r="37" spans="3:11">
      <c r="C37" s="4" t="s">
        <v>38</v>
      </c>
      <c r="E37" t="str">
        <f>IFERROR(GETPIVOTDATA("IPAT",$C$31,"CLASE DE VEHÍCULO 1","MOTOCICLETA"),"")</f>
        <v/>
      </c>
      <c r="I37" s="4" t="s">
        <v>27</v>
      </c>
      <c r="K37" t="str">
        <f>IFERROR(GETPIVOTDATA("IPAT",$I$31,"CLASE DE VEHÍCULO 1","CAMIONETA"),"")</f>
        <v/>
      </c>
    </row>
    <row r="38" spans="3:11">
      <c r="C38" s="4" t="s">
        <v>59</v>
      </c>
      <c r="E38" t="str">
        <f>IFERROR(GETPIVOTDATA("IPAT",$C$31,"CLASE DE VEHÍCULO 1","TRACTOCAMIÓN"),"")</f>
        <v/>
      </c>
      <c r="I38" s="4" t="s">
        <v>32</v>
      </c>
      <c r="K38" t="str">
        <f>IFERROR(GETPIVOTDATA("IPAT",$I$31,"CLASE DE VEHÍCULO 1","CAMPERO"),"")</f>
        <v/>
      </c>
    </row>
    <row r="39" spans="3:11">
      <c r="C39" s="4" t="s">
        <v>45</v>
      </c>
      <c r="E39" t="str">
        <f>IFERROR(GETPIVOTDATA("IPAT",$C$31,"CLASE DE VEHÍCULO 1","VOLQUETA"),"")</f>
        <v/>
      </c>
      <c r="I39" s="4" t="s">
        <v>152</v>
      </c>
      <c r="K39" t="str">
        <f>IFERROR(GETPIVOTDATA("IPAT",$I$31,"CLASE DE VEHÍCULO 1","MICROBÚS"),"")</f>
        <v/>
      </c>
    </row>
    <row r="40" spans="3:11">
      <c r="C40" s="4" t="s">
        <v>219</v>
      </c>
      <c r="E40" t="str">
        <f>IFERROR(GETPIVOTDATA("IPAT",$C$31,"CLASE DE VEHÍCULO 1",),"")</f>
        <v/>
      </c>
      <c r="I40" s="4" t="s">
        <v>189</v>
      </c>
      <c r="K40" t="str">
        <f>IFERROR(GETPIVOTDATA("IPAT",$I$31,"CLASE DE VEHÍCULO 1","MOTOCARRO"),"")</f>
        <v/>
      </c>
    </row>
    <row r="41" spans="3:11">
      <c r="C41" s="4" t="s">
        <v>220</v>
      </c>
      <c r="E41">
        <f>SUM(E32:E40)</f>
        <v>0</v>
      </c>
      <c r="I41" s="4" t="s">
        <v>38</v>
      </c>
      <c r="K41" t="str">
        <f>IFERROR(GETPIVOTDATA("IPAT",$I$31,"CLASE DE VEHÍCULO 1","MOTOCICLETA"),"")</f>
        <v/>
      </c>
    </row>
    <row r="42" spans="3:11">
      <c r="I42" s="4" t="s">
        <v>59</v>
      </c>
      <c r="K42" t="str">
        <f>IFERROR(GETPIVOTDATA("IPAT",$I$31,"CLASE DE VEHÍCULO 1","TRACTOCAMIÓN"),"")</f>
        <v/>
      </c>
    </row>
    <row r="43" spans="3:11">
      <c r="I43" s="4" t="s">
        <v>45</v>
      </c>
      <c r="K43" t="str">
        <f>IFERROR(GETPIVOTDATA("IPAT",$I$31,"CLASE DE VEHÍCULO 1","VOLQUETA"),"")</f>
        <v/>
      </c>
    </row>
    <row r="44" spans="3:11">
      <c r="I44" s="4" t="s">
        <v>219</v>
      </c>
      <c r="K44" t="str">
        <f>IFERROR(GETPIVOTDATA("IPAT",$I$31,"CLASE DE VEHÍCULO 1",),"")</f>
        <v/>
      </c>
    </row>
    <row r="45" spans="3:11">
      <c r="I45" s="4" t="s">
        <v>220</v>
      </c>
      <c r="K45">
        <f>SUM(K32:K44)</f>
        <v>0</v>
      </c>
    </row>
    <row r="46" spans="3:11">
      <c r="C46" s="5" t="s">
        <v>218</v>
      </c>
      <c r="E46" s="19" t="s">
        <v>252</v>
      </c>
      <c r="G46" t="s">
        <v>251</v>
      </c>
    </row>
    <row r="47" spans="3:11">
      <c r="C47" s="4" t="s">
        <v>289</v>
      </c>
      <c r="E47" s="18" t="s">
        <v>212</v>
      </c>
      <c r="G47" t="str">
        <f>IFERROR(GETPIVOTDATA("IPAT",$C$46,"RANGO DE EDAD CONDUCTOR 1","16-25"),"")</f>
        <v/>
      </c>
    </row>
    <row r="48" spans="3:11">
      <c r="C48" s="4" t="s">
        <v>220</v>
      </c>
      <c r="E48" s="18" t="s">
        <v>213</v>
      </c>
      <c r="G48" t="str">
        <f>IFERROR(GETPIVOTDATA("IPAT",$C$46,"RANGO DE EDAD CONDUCTOR 1","26-35"),"")</f>
        <v/>
      </c>
    </row>
    <row r="49" spans="3:7">
      <c r="E49" s="18" t="s">
        <v>214</v>
      </c>
      <c r="G49" t="str">
        <f>IFERROR(GETPIVOTDATA("IPAT",$C$46,"RANGO DE EDAD CONDUCTOR 1","36-45"),"")</f>
        <v/>
      </c>
    </row>
    <row r="50" spans="3:7">
      <c r="E50" s="18" t="s">
        <v>215</v>
      </c>
      <c r="G50" t="str">
        <f>IFERROR(GETPIVOTDATA("IPAT",$C$46,"RANGO DE EDAD CONDUCTOR 1","46-55"),"")</f>
        <v/>
      </c>
    </row>
    <row r="51" spans="3:7">
      <c r="E51" s="18" t="s">
        <v>216</v>
      </c>
      <c r="G51" t="str">
        <f>IFERROR(GETPIVOTDATA("IPAT",$C$46,"RANGO DE EDAD CONDUCTOR 1","56-65"),"")</f>
        <v/>
      </c>
    </row>
    <row r="52" spans="3:7">
      <c r="E52" s="18" t="s">
        <v>217</v>
      </c>
      <c r="G52" t="str">
        <f>IFERROR(GETPIVOTDATA("IPAT",$C$46,"RANGO DE EDAD CONDUCTOR 1","66 o Más"),"")</f>
        <v/>
      </c>
    </row>
    <row r="53" spans="3:7">
      <c r="G53">
        <f>SUM(G47:G52)</f>
        <v>0</v>
      </c>
    </row>
    <row r="58" spans="3:7">
      <c r="C58" s="5" t="s">
        <v>218</v>
      </c>
    </row>
    <row r="59" spans="3:7">
      <c r="C59" s="4" t="s">
        <v>50</v>
      </c>
      <c r="E59" t="s">
        <v>50</v>
      </c>
      <c r="F59" t="str">
        <f>IFERROR(GETPIVOTDATA("IPAT",$C$58,"CLASE DE ACCIDENTE","ATROPELLO"),"")</f>
        <v/>
      </c>
    </row>
    <row r="60" spans="3:7">
      <c r="C60" s="4" t="s">
        <v>237</v>
      </c>
    </row>
    <row r="61" spans="3:7">
      <c r="C61" s="4" t="s">
        <v>200</v>
      </c>
    </row>
    <row r="62" spans="3:7">
      <c r="C62" s="4" t="s">
        <v>25</v>
      </c>
      <c r="E62" t="s">
        <v>25</v>
      </c>
      <c r="F62" t="str">
        <f>IFERROR(GETPIVOTDATA("IPAT",$C$58,"CLASE DE ACCIDENTE","CHOQUE"),"")</f>
        <v/>
      </c>
    </row>
    <row r="63" spans="3:7">
      <c r="C63" s="4" t="s">
        <v>253</v>
      </c>
    </row>
    <row r="64" spans="3:7">
      <c r="C64" s="4" t="s">
        <v>137</v>
      </c>
    </row>
    <row r="65" spans="3:6">
      <c r="C65" s="4" t="s">
        <v>172</v>
      </c>
    </row>
    <row r="66" spans="3:6">
      <c r="C66" s="4" t="s">
        <v>47</v>
      </c>
    </row>
    <row r="67" spans="3:6">
      <c r="C67" s="4" t="s">
        <v>52</v>
      </c>
      <c r="E67" t="s">
        <v>52</v>
      </c>
      <c r="F67" t="str">
        <f>IFERROR(GETPIVOTDATA("IPAT",$C$58,"CLASE DE ACCIDENTE","VOLCAMIENTO"),"")</f>
        <v/>
      </c>
    </row>
    <row r="68" spans="3:6">
      <c r="C68" s="4" t="s">
        <v>219</v>
      </c>
    </row>
    <row r="69" spans="3:6">
      <c r="C69" s="4" t="s">
        <v>220</v>
      </c>
    </row>
  </sheetData>
  <mergeCells count="5">
    <mergeCell ref="S3:V3"/>
    <mergeCell ref="C3:F3"/>
    <mergeCell ref="B3:B9"/>
    <mergeCell ref="I3:L3"/>
    <mergeCell ref="N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INDICADOR</vt:lpstr>
      <vt:lpstr>INFO_DASH</vt:lpstr>
      <vt:lpstr>INMOVILIZACIONES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ESPERANZA DIAZ CARO</dc:creator>
  <cp:lastModifiedBy>juan camilo Mora Vidal</cp:lastModifiedBy>
  <dcterms:created xsi:type="dcterms:W3CDTF">2025-06-03T18:30:08Z</dcterms:created>
  <dcterms:modified xsi:type="dcterms:W3CDTF">2025-08-08T16:12:23Z</dcterms:modified>
</cp:coreProperties>
</file>